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Transparenz-PfandBG\Meldungen\2022 09\"/>
    </mc:Choice>
  </mc:AlternateContent>
  <xr:revisionPtr revIDLastSave="0" documentId="13_ncr:1_{C26784E7-3A55-400D-B5E7-4B27AA8DE1EB}" xr6:coauthVersionLast="47" xr6:coauthVersionMax="47" xr10:uidLastSave="{00000000-0000-0000-0000-000000000000}"/>
  <bookViews>
    <workbookView xWindow="1965" yWindow="1500" windowWidth="21600" windowHeight="12735"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k" sheetId="13" r:id="rId13"/>
    <sheet name="StTis" sheetId="14" r:id="rId14"/>
    <sheet name="Steuertabelle" sheetId="15" state="hidden" r:id="rId15"/>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4">Steuertabelle!$A$1:$A$1</definedName>
    <definedName name="_xlnm.Print_Area" localSheetId="2">StTag!$B$2:$E$53</definedName>
    <definedName name="_xlnm.Print_Area" localSheetId="0">StTai!$B$2:$I$86</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2">StTk!$B$2:$G$48,StTk!$B$50:$G$86,StTk!$B$88:$G$169</definedName>
    <definedName name="_xlnm.Print_Area" localSheetId="11">StTwf!$C$2:$J$16</definedName>
    <definedName name="_xlnm.Print_Area" localSheetId="8">StTwh!$C$2:$J$90</definedName>
    <definedName name="_xlnm.Print_Area" localSheetId="9">StTwo!$C$2:$K$50</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2">StTk!$B$128:$E$151</definedName>
    <definedName name="TkBerFlu">#REF!</definedName>
    <definedName name="TkBerHyp" localSheetId="12">StTk!$B$7:$E$38</definedName>
    <definedName name="TkBerHyp">#REF!</definedName>
    <definedName name="TkBerOef" localSheetId="12">StTk!$B$50:$E$76</definedName>
    <definedName name="TkBerOef">#REF!</definedName>
    <definedName name="TkBerSch" localSheetId="12">StTk!$B$88:$E$116</definedName>
    <definedName name="TkBerSch">#REF!</definedName>
    <definedName name="TkFussnote" localSheetId="12">StTk!$B$152</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5" l="1"/>
  <c r="E133" i="14"/>
  <c r="D133" i="14"/>
  <c r="E128" i="14"/>
  <c r="D128" i="14"/>
  <c r="E123" i="14"/>
  <c r="D123" i="14"/>
  <c r="E9" i="14"/>
  <c r="D9" i="14"/>
  <c r="B5" i="14"/>
  <c r="E8" i="13"/>
  <c r="E129" i="13" s="1"/>
  <c r="D8" i="13"/>
  <c r="D89" i="13" s="1"/>
  <c r="B5" i="13"/>
  <c r="C91" i="12"/>
  <c r="D88" i="12"/>
  <c r="D87" i="12"/>
  <c r="D83" i="12"/>
  <c r="D80" i="12"/>
  <c r="D79" i="12"/>
  <c r="D75" i="12"/>
  <c r="D72" i="12"/>
  <c r="D71" i="12"/>
  <c r="D67" i="12"/>
  <c r="D64" i="12"/>
  <c r="D63" i="12"/>
  <c r="D59" i="12"/>
  <c r="D56" i="12"/>
  <c r="D55" i="12"/>
  <c r="D51" i="12"/>
  <c r="D48" i="12"/>
  <c r="D47" i="12"/>
  <c r="D43" i="12"/>
  <c r="D40" i="12"/>
  <c r="D39" i="12"/>
  <c r="D35" i="12"/>
  <c r="D32" i="12"/>
  <c r="D31" i="12"/>
  <c r="D27" i="12"/>
  <c r="D24" i="12"/>
  <c r="D23" i="12"/>
  <c r="D19" i="12"/>
  <c r="D16" i="12"/>
  <c r="D15" i="12"/>
  <c r="D14" i="12"/>
  <c r="D86" i="12" s="1"/>
  <c r="D13" i="12"/>
  <c r="D85" i="12" s="1"/>
  <c r="E12" i="12"/>
  <c r="G12" i="12" s="1"/>
  <c r="H12" i="12" s="1"/>
  <c r="D12" i="12"/>
  <c r="C5" i="12"/>
  <c r="C91" i="11"/>
  <c r="D87" i="11"/>
  <c r="D83" i="11"/>
  <c r="D79" i="11"/>
  <c r="D75" i="11"/>
  <c r="D71" i="11"/>
  <c r="D67" i="11"/>
  <c r="D63" i="11"/>
  <c r="D59" i="11"/>
  <c r="D55" i="11"/>
  <c r="D51" i="11"/>
  <c r="D47" i="11"/>
  <c r="D43" i="11"/>
  <c r="D39" i="11"/>
  <c r="D35" i="11"/>
  <c r="D31" i="11"/>
  <c r="D27" i="11"/>
  <c r="D23" i="11"/>
  <c r="D19" i="11"/>
  <c r="D15" i="11"/>
  <c r="D14" i="11"/>
  <c r="D90" i="11" s="1"/>
  <c r="D13" i="11"/>
  <c r="D85" i="11" s="1"/>
  <c r="E12" i="11"/>
  <c r="D12" i="11"/>
  <c r="C5" i="11"/>
  <c r="C91" i="10"/>
  <c r="D89" i="10"/>
  <c r="D69" i="10"/>
  <c r="D57" i="10"/>
  <c r="D37" i="10"/>
  <c r="D25" i="10"/>
  <c r="D14" i="10"/>
  <c r="D78" i="10" s="1"/>
  <c r="D13" i="10"/>
  <c r="D73" i="10" s="1"/>
  <c r="E12" i="10"/>
  <c r="D12" i="10"/>
  <c r="C5" i="10"/>
  <c r="C91" i="9"/>
  <c r="D86" i="9"/>
  <c r="D54" i="9"/>
  <c r="D14" i="9"/>
  <c r="D13" i="9"/>
  <c r="H12" i="9"/>
  <c r="G12" i="9"/>
  <c r="E12" i="9"/>
  <c r="F12" i="9" s="1"/>
  <c r="D12" i="9"/>
  <c r="C5" i="9"/>
  <c r="C435" i="8"/>
  <c r="D431" i="8"/>
  <c r="D415" i="8"/>
  <c r="D399" i="8"/>
  <c r="D383" i="8"/>
  <c r="D367" i="8"/>
  <c r="D351" i="8"/>
  <c r="D335" i="8"/>
  <c r="D319" i="8"/>
  <c r="D303" i="8"/>
  <c r="D291" i="8"/>
  <c r="D287" i="8"/>
  <c r="D281" i="8"/>
  <c r="D275" i="8"/>
  <c r="D271" i="8"/>
  <c r="D265" i="8"/>
  <c r="D259" i="8"/>
  <c r="D255" i="8"/>
  <c r="D249" i="8"/>
  <c r="D243" i="8"/>
  <c r="D239" i="8"/>
  <c r="D233" i="8"/>
  <c r="D227" i="8"/>
  <c r="D223" i="8"/>
  <c r="D217" i="8"/>
  <c r="D211" i="8"/>
  <c r="D207" i="8"/>
  <c r="D201" i="8"/>
  <c r="D195" i="8"/>
  <c r="D191" i="8"/>
  <c r="D185" i="8"/>
  <c r="D179" i="8"/>
  <c r="D175" i="8"/>
  <c r="D169" i="8"/>
  <c r="D163" i="8"/>
  <c r="D159" i="8"/>
  <c r="D153" i="8"/>
  <c r="D147" i="8"/>
  <c r="D143" i="8"/>
  <c r="D137" i="8"/>
  <c r="D131" i="8"/>
  <c r="D127" i="8"/>
  <c r="D121" i="8"/>
  <c r="D115" i="8"/>
  <c r="D111" i="8"/>
  <c r="D106" i="8"/>
  <c r="D102" i="8"/>
  <c r="D98" i="8"/>
  <c r="D94" i="8"/>
  <c r="D90" i="8"/>
  <c r="D86" i="8"/>
  <c r="D82" i="8"/>
  <c r="D78" i="8"/>
  <c r="D74" i="8"/>
  <c r="D70" i="8"/>
  <c r="D66" i="8"/>
  <c r="D62" i="8"/>
  <c r="D58" i="8"/>
  <c r="D54" i="8"/>
  <c r="D50" i="8"/>
  <c r="D46" i="8"/>
  <c r="D42" i="8"/>
  <c r="D38" i="8"/>
  <c r="D34" i="8"/>
  <c r="D30" i="8"/>
  <c r="D26" i="8"/>
  <c r="D22" i="8"/>
  <c r="D18" i="8"/>
  <c r="D14" i="8"/>
  <c r="D13" i="8"/>
  <c r="D427" i="8" s="1"/>
  <c r="D12" i="8"/>
  <c r="D424" i="8" s="1"/>
  <c r="F11" i="8"/>
  <c r="E11" i="8"/>
  <c r="G11" i="8" s="1"/>
  <c r="D11" i="8"/>
  <c r="C6" i="8"/>
  <c r="C435" i="7"/>
  <c r="E433" i="7"/>
  <c r="E432" i="7"/>
  <c r="E431" i="7"/>
  <c r="E430" i="7"/>
  <c r="E429" i="7"/>
  <c r="E428" i="7"/>
  <c r="E427" i="7"/>
  <c r="E426" i="7"/>
  <c r="E425" i="7"/>
  <c r="E424" i="7"/>
  <c r="D424" i="7"/>
  <c r="E423" i="7"/>
  <c r="E422" i="7"/>
  <c r="E421" i="7"/>
  <c r="E420" i="7"/>
  <c r="E419" i="7"/>
  <c r="E418" i="7"/>
  <c r="E417" i="7"/>
  <c r="E416" i="7"/>
  <c r="E415" i="7"/>
  <c r="E414" i="7"/>
  <c r="E413" i="7"/>
  <c r="E412" i="7"/>
  <c r="E411" i="7"/>
  <c r="E410" i="7"/>
  <c r="E409" i="7"/>
  <c r="E408" i="7"/>
  <c r="E407" i="7"/>
  <c r="E406" i="7"/>
  <c r="E405" i="7"/>
  <c r="E404" i="7"/>
  <c r="E403" i="7"/>
  <c r="E402" i="7"/>
  <c r="E401"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367" i="7"/>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D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D98" i="7"/>
  <c r="E97" i="7"/>
  <c r="E96" i="7"/>
  <c r="E95" i="7"/>
  <c r="E94" i="7"/>
  <c r="E93" i="7"/>
  <c r="E92" i="7"/>
  <c r="E91" i="7"/>
  <c r="E90" i="7"/>
  <c r="E89" i="7"/>
  <c r="E88" i="7"/>
  <c r="E87" i="7"/>
  <c r="E86" i="7"/>
  <c r="E85" i="7"/>
  <c r="E84" i="7"/>
  <c r="E83" i="7"/>
  <c r="E82" i="7"/>
  <c r="D82" i="7"/>
  <c r="E81" i="7"/>
  <c r="E80" i="7"/>
  <c r="E79" i="7"/>
  <c r="E78" i="7"/>
  <c r="E77" i="7"/>
  <c r="E76" i="7"/>
  <c r="E75" i="7"/>
  <c r="E74" i="7"/>
  <c r="D74" i="7"/>
  <c r="E73" i="7"/>
  <c r="E72" i="7"/>
  <c r="E71" i="7"/>
  <c r="E70" i="7"/>
  <c r="E69" i="7"/>
  <c r="E68" i="7"/>
  <c r="E67" i="7"/>
  <c r="E66" i="7"/>
  <c r="D66" i="7"/>
  <c r="E65" i="7"/>
  <c r="E64" i="7"/>
  <c r="E63" i="7"/>
  <c r="E62" i="7"/>
  <c r="E61" i="7"/>
  <c r="E60" i="7"/>
  <c r="E59" i="7"/>
  <c r="E58" i="7"/>
  <c r="E57" i="7"/>
  <c r="E56" i="7"/>
  <c r="E55" i="7"/>
  <c r="E54" i="7"/>
  <c r="E53" i="7"/>
  <c r="E52" i="7"/>
  <c r="E51" i="7"/>
  <c r="E50" i="7"/>
  <c r="D50" i="7"/>
  <c r="E49" i="7"/>
  <c r="E48" i="7"/>
  <c r="E47" i="7"/>
  <c r="E46" i="7"/>
  <c r="E45" i="7"/>
  <c r="E44" i="7"/>
  <c r="E43" i="7"/>
  <c r="E42" i="7"/>
  <c r="D42" i="7"/>
  <c r="E41" i="7"/>
  <c r="E40" i="7"/>
  <c r="E39" i="7"/>
  <c r="E38" i="7"/>
  <c r="E37" i="7"/>
  <c r="E36" i="7"/>
  <c r="D36" i="7"/>
  <c r="E35" i="7"/>
  <c r="E34" i="7"/>
  <c r="E33" i="7"/>
  <c r="E32" i="7"/>
  <c r="D32" i="7"/>
  <c r="E31" i="7"/>
  <c r="E30" i="7"/>
  <c r="D30" i="7"/>
  <c r="E29" i="7"/>
  <c r="E28" i="7"/>
  <c r="E27" i="7"/>
  <c r="E26" i="7"/>
  <c r="D26" i="7"/>
  <c r="E25" i="7"/>
  <c r="E24" i="7"/>
  <c r="D24" i="7"/>
  <c r="E23" i="7"/>
  <c r="E22" i="7"/>
  <c r="E21" i="7"/>
  <c r="E20" i="7"/>
  <c r="D20" i="7"/>
  <c r="E19" i="7"/>
  <c r="E18" i="7"/>
  <c r="E17" i="7"/>
  <c r="E16" i="7"/>
  <c r="D16" i="7"/>
  <c r="E15" i="7"/>
  <c r="E14" i="7"/>
  <c r="D14" i="7"/>
  <c r="E13" i="7"/>
  <c r="D13" i="7"/>
  <c r="E12" i="7"/>
  <c r="D12" i="7"/>
  <c r="D360" i="7" s="1"/>
  <c r="I11" i="7"/>
  <c r="F11" i="7"/>
  <c r="E11" i="7"/>
  <c r="H11" i="7" s="1"/>
  <c r="D11" i="7"/>
  <c r="C6" i="7"/>
  <c r="C92" i="6"/>
  <c r="C91" i="6"/>
  <c r="C90" i="6"/>
  <c r="T89" i="6"/>
  <c r="O89" i="6"/>
  <c r="E89" i="6"/>
  <c r="T88" i="6"/>
  <c r="O88" i="6"/>
  <c r="E88" i="6"/>
  <c r="T87" i="6"/>
  <c r="O87" i="6"/>
  <c r="E87" i="6"/>
  <c r="T86" i="6"/>
  <c r="O86" i="6"/>
  <c r="E86" i="6"/>
  <c r="T85" i="6"/>
  <c r="O85" i="6"/>
  <c r="E85" i="6"/>
  <c r="T84" i="6"/>
  <c r="O84" i="6"/>
  <c r="E84" i="6"/>
  <c r="T83" i="6"/>
  <c r="O83" i="6"/>
  <c r="E83" i="6"/>
  <c r="T82" i="6"/>
  <c r="O82" i="6"/>
  <c r="E82" i="6"/>
  <c r="T81" i="6"/>
  <c r="O81" i="6"/>
  <c r="E81" i="6"/>
  <c r="T80" i="6"/>
  <c r="O80" i="6"/>
  <c r="E80" i="6"/>
  <c r="T79" i="6"/>
  <c r="O79" i="6"/>
  <c r="E79" i="6"/>
  <c r="T78" i="6"/>
  <c r="O78" i="6"/>
  <c r="E78" i="6"/>
  <c r="T77" i="6"/>
  <c r="O77" i="6"/>
  <c r="E77" i="6"/>
  <c r="T76" i="6"/>
  <c r="O76" i="6"/>
  <c r="E76" i="6"/>
  <c r="T75" i="6"/>
  <c r="O75" i="6"/>
  <c r="E75" i="6"/>
  <c r="T74" i="6"/>
  <c r="O74" i="6"/>
  <c r="E74" i="6"/>
  <c r="T73" i="6"/>
  <c r="O73" i="6"/>
  <c r="E73" i="6"/>
  <c r="T72" i="6"/>
  <c r="O72" i="6"/>
  <c r="E72" i="6"/>
  <c r="T71" i="6"/>
  <c r="O71" i="6"/>
  <c r="E71" i="6"/>
  <c r="T70" i="6"/>
  <c r="O70" i="6"/>
  <c r="E70" i="6"/>
  <c r="T69" i="6"/>
  <c r="O69" i="6"/>
  <c r="E69" i="6"/>
  <c r="T68" i="6"/>
  <c r="O68" i="6"/>
  <c r="E68" i="6"/>
  <c r="T67" i="6"/>
  <c r="O67" i="6"/>
  <c r="E67" i="6"/>
  <c r="T66" i="6"/>
  <c r="O66" i="6"/>
  <c r="E66" i="6"/>
  <c r="T65" i="6"/>
  <c r="O65" i="6"/>
  <c r="E65" i="6"/>
  <c r="T64" i="6"/>
  <c r="O64" i="6"/>
  <c r="E64" i="6"/>
  <c r="T63" i="6"/>
  <c r="O63" i="6"/>
  <c r="E63" i="6"/>
  <c r="T62" i="6"/>
  <c r="O62" i="6"/>
  <c r="E62" i="6"/>
  <c r="T61" i="6"/>
  <c r="O61" i="6"/>
  <c r="E61" i="6"/>
  <c r="T60" i="6"/>
  <c r="O60" i="6"/>
  <c r="E60" i="6"/>
  <c r="T59" i="6"/>
  <c r="O59" i="6"/>
  <c r="E59" i="6"/>
  <c r="T58" i="6"/>
  <c r="O58" i="6"/>
  <c r="E58" i="6"/>
  <c r="T57" i="6"/>
  <c r="O57" i="6"/>
  <c r="E57" i="6"/>
  <c r="T56" i="6"/>
  <c r="O56" i="6"/>
  <c r="E56" i="6"/>
  <c r="T55" i="6"/>
  <c r="O55" i="6"/>
  <c r="E55" i="6"/>
  <c r="T54" i="6"/>
  <c r="O54" i="6"/>
  <c r="E54" i="6"/>
  <c r="T53" i="6"/>
  <c r="O53" i="6"/>
  <c r="E53" i="6"/>
  <c r="T52" i="6"/>
  <c r="O52" i="6"/>
  <c r="E52" i="6"/>
  <c r="T51" i="6"/>
  <c r="O51" i="6"/>
  <c r="E51" i="6"/>
  <c r="T50" i="6"/>
  <c r="O50" i="6"/>
  <c r="E50" i="6"/>
  <c r="T49" i="6"/>
  <c r="O49" i="6"/>
  <c r="E49" i="6"/>
  <c r="T48" i="6"/>
  <c r="O48" i="6"/>
  <c r="E48" i="6"/>
  <c r="T47" i="6"/>
  <c r="O47" i="6"/>
  <c r="E47" i="6"/>
  <c r="T46" i="6"/>
  <c r="O46" i="6"/>
  <c r="E46" i="6"/>
  <c r="T45" i="6"/>
  <c r="O45" i="6"/>
  <c r="E45" i="6"/>
  <c r="T44" i="6"/>
  <c r="O44" i="6"/>
  <c r="E44" i="6"/>
  <c r="T43" i="6"/>
  <c r="O43" i="6"/>
  <c r="E43" i="6"/>
  <c r="T42" i="6"/>
  <c r="O42" i="6"/>
  <c r="E42" i="6"/>
  <c r="T41" i="6"/>
  <c r="O41" i="6"/>
  <c r="E41" i="6"/>
  <c r="T40" i="6"/>
  <c r="O40" i="6"/>
  <c r="E40" i="6"/>
  <c r="T39" i="6"/>
  <c r="O39" i="6"/>
  <c r="E39" i="6"/>
  <c r="T38" i="6"/>
  <c r="O38" i="6"/>
  <c r="E38" i="6"/>
  <c r="T37" i="6"/>
  <c r="O37" i="6"/>
  <c r="E37" i="6"/>
  <c r="T36" i="6"/>
  <c r="O36" i="6"/>
  <c r="E36" i="6"/>
  <c r="T35" i="6"/>
  <c r="O35" i="6"/>
  <c r="E35" i="6"/>
  <c r="T34" i="6"/>
  <c r="O34" i="6"/>
  <c r="E34" i="6"/>
  <c r="T33" i="6"/>
  <c r="O33" i="6"/>
  <c r="E33" i="6"/>
  <c r="T32" i="6"/>
  <c r="O32" i="6"/>
  <c r="E32" i="6"/>
  <c r="T31" i="6"/>
  <c r="O31" i="6"/>
  <c r="E31" i="6"/>
  <c r="T30" i="6"/>
  <c r="O30" i="6"/>
  <c r="E30" i="6"/>
  <c r="T29" i="6"/>
  <c r="O29" i="6"/>
  <c r="E29" i="6"/>
  <c r="T28" i="6"/>
  <c r="O28" i="6"/>
  <c r="E28" i="6"/>
  <c r="T27" i="6"/>
  <c r="O27" i="6"/>
  <c r="E27" i="6"/>
  <c r="T26" i="6"/>
  <c r="O26" i="6"/>
  <c r="E26" i="6"/>
  <c r="T25" i="6"/>
  <c r="O25" i="6"/>
  <c r="E25" i="6"/>
  <c r="T24" i="6"/>
  <c r="O24" i="6"/>
  <c r="E24" i="6"/>
  <c r="T23" i="6"/>
  <c r="O23" i="6"/>
  <c r="E23" i="6"/>
  <c r="T22" i="6"/>
  <c r="O22" i="6"/>
  <c r="E22" i="6"/>
  <c r="T21" i="6"/>
  <c r="O21" i="6"/>
  <c r="E21" i="6"/>
  <c r="T20" i="6"/>
  <c r="O20" i="6"/>
  <c r="E20" i="6"/>
  <c r="T19" i="6"/>
  <c r="O19" i="6"/>
  <c r="E19" i="6"/>
  <c r="T18" i="6"/>
  <c r="O18" i="6"/>
  <c r="E18" i="6"/>
  <c r="T17" i="6"/>
  <c r="O17" i="6"/>
  <c r="E17" i="6"/>
  <c r="T16" i="6"/>
  <c r="O16" i="6"/>
  <c r="E16" i="6"/>
  <c r="T15" i="6"/>
  <c r="O15" i="6"/>
  <c r="E15" i="6"/>
  <c r="T14" i="6"/>
  <c r="O14" i="6"/>
  <c r="E14" i="6"/>
  <c r="T13" i="6"/>
  <c r="O13" i="6"/>
  <c r="E13" i="6"/>
  <c r="D13" i="6"/>
  <c r="T12" i="6"/>
  <c r="O12" i="6"/>
  <c r="E12" i="6"/>
  <c r="D12" i="6"/>
  <c r="X11" i="6"/>
  <c r="T11" i="6"/>
  <c r="W11" i="6" s="1"/>
  <c r="S11" i="6"/>
  <c r="R11" i="6"/>
  <c r="P11" i="6"/>
  <c r="O11" i="6"/>
  <c r="Q11" i="6" s="1"/>
  <c r="J11" i="6"/>
  <c r="H11" i="6"/>
  <c r="G11" i="6"/>
  <c r="F11" i="6"/>
  <c r="E11" i="6"/>
  <c r="I11" i="6" s="1"/>
  <c r="D11" i="6"/>
  <c r="X10" i="6"/>
  <c r="W10" i="6"/>
  <c r="V10" i="6"/>
  <c r="U10" i="6"/>
  <c r="U9" i="6"/>
  <c r="T9" i="6"/>
  <c r="C6" i="6"/>
  <c r="T89" i="5"/>
  <c r="O89" i="5"/>
  <c r="E89" i="5"/>
  <c r="T88" i="5"/>
  <c r="O88" i="5"/>
  <c r="E88" i="5"/>
  <c r="T87" i="5"/>
  <c r="O87" i="5"/>
  <c r="E87" i="5"/>
  <c r="T86" i="5"/>
  <c r="O86" i="5"/>
  <c r="E86" i="5"/>
  <c r="T85" i="5"/>
  <c r="O85" i="5"/>
  <c r="E85" i="5"/>
  <c r="T84" i="5"/>
  <c r="O84" i="5"/>
  <c r="E84" i="5"/>
  <c r="T83" i="5"/>
  <c r="O83" i="5"/>
  <c r="E83" i="5"/>
  <c r="T82" i="5"/>
  <c r="O82" i="5"/>
  <c r="E82" i="5"/>
  <c r="T81" i="5"/>
  <c r="O81" i="5"/>
  <c r="E81" i="5"/>
  <c r="T80" i="5"/>
  <c r="O80" i="5"/>
  <c r="E80" i="5"/>
  <c r="T79" i="5"/>
  <c r="O79" i="5"/>
  <c r="E79" i="5"/>
  <c r="T78" i="5"/>
  <c r="O78" i="5"/>
  <c r="E78" i="5"/>
  <c r="T77" i="5"/>
  <c r="O77" i="5"/>
  <c r="E77" i="5"/>
  <c r="T76" i="5"/>
  <c r="O76" i="5"/>
  <c r="E76" i="5"/>
  <c r="T75" i="5"/>
  <c r="O75" i="5"/>
  <c r="E75" i="5"/>
  <c r="T74" i="5"/>
  <c r="O74" i="5"/>
  <c r="E74" i="5"/>
  <c r="T73" i="5"/>
  <c r="O73" i="5"/>
  <c r="E73" i="5"/>
  <c r="T72" i="5"/>
  <c r="O72" i="5"/>
  <c r="E72" i="5"/>
  <c r="T71" i="5"/>
  <c r="O71" i="5"/>
  <c r="E71" i="5"/>
  <c r="T70" i="5"/>
  <c r="O70" i="5"/>
  <c r="E70" i="5"/>
  <c r="T69" i="5"/>
  <c r="O69" i="5"/>
  <c r="E69" i="5"/>
  <c r="T68" i="5"/>
  <c r="O68" i="5"/>
  <c r="E68" i="5"/>
  <c r="T67" i="5"/>
  <c r="O67" i="5"/>
  <c r="E67" i="5"/>
  <c r="T66" i="5"/>
  <c r="O66" i="5"/>
  <c r="E66" i="5"/>
  <c r="T65" i="5"/>
  <c r="O65" i="5"/>
  <c r="E65" i="5"/>
  <c r="T64" i="5"/>
  <c r="O64" i="5"/>
  <c r="E64" i="5"/>
  <c r="T63" i="5"/>
  <c r="O63" i="5"/>
  <c r="E63" i="5"/>
  <c r="T62" i="5"/>
  <c r="O62" i="5"/>
  <c r="E62" i="5"/>
  <c r="T61" i="5"/>
  <c r="O61" i="5"/>
  <c r="E61" i="5"/>
  <c r="T60" i="5"/>
  <c r="O60" i="5"/>
  <c r="E60" i="5"/>
  <c r="T59" i="5"/>
  <c r="O59" i="5"/>
  <c r="E59" i="5"/>
  <c r="T58" i="5"/>
  <c r="O58" i="5"/>
  <c r="E58" i="5"/>
  <c r="T57" i="5"/>
  <c r="O57" i="5"/>
  <c r="E57" i="5"/>
  <c r="T56" i="5"/>
  <c r="O56" i="5"/>
  <c r="E56" i="5"/>
  <c r="T55" i="5"/>
  <c r="O55" i="5"/>
  <c r="E55" i="5"/>
  <c r="T54" i="5"/>
  <c r="O54" i="5"/>
  <c r="E54" i="5"/>
  <c r="T53" i="5"/>
  <c r="O53" i="5"/>
  <c r="E53" i="5"/>
  <c r="T52" i="5"/>
  <c r="O52" i="5"/>
  <c r="E52" i="5"/>
  <c r="T51" i="5"/>
  <c r="O51" i="5"/>
  <c r="E51" i="5"/>
  <c r="T50" i="5"/>
  <c r="O50" i="5"/>
  <c r="E50" i="5"/>
  <c r="T49" i="5"/>
  <c r="O49" i="5"/>
  <c r="E49" i="5"/>
  <c r="T48" i="5"/>
  <c r="O48" i="5"/>
  <c r="E48" i="5"/>
  <c r="T47" i="5"/>
  <c r="O47" i="5"/>
  <c r="E47" i="5"/>
  <c r="T46" i="5"/>
  <c r="O46" i="5"/>
  <c r="E46" i="5"/>
  <c r="T45" i="5"/>
  <c r="O45" i="5"/>
  <c r="E45" i="5"/>
  <c r="T44" i="5"/>
  <c r="O44" i="5"/>
  <c r="E44" i="5"/>
  <c r="T43" i="5"/>
  <c r="O43" i="5"/>
  <c r="E43" i="5"/>
  <c r="T42" i="5"/>
  <c r="O42" i="5"/>
  <c r="E42" i="5"/>
  <c r="T41" i="5"/>
  <c r="O41" i="5"/>
  <c r="E41" i="5"/>
  <c r="T40" i="5"/>
  <c r="O40" i="5"/>
  <c r="E40" i="5"/>
  <c r="T39" i="5"/>
  <c r="O39" i="5"/>
  <c r="E39" i="5"/>
  <c r="T38" i="5"/>
  <c r="O38" i="5"/>
  <c r="E38" i="5"/>
  <c r="T37" i="5"/>
  <c r="O37" i="5"/>
  <c r="E37" i="5"/>
  <c r="T36" i="5"/>
  <c r="O36" i="5"/>
  <c r="E36" i="5"/>
  <c r="T35" i="5"/>
  <c r="O35" i="5"/>
  <c r="E35" i="5"/>
  <c r="T34" i="5"/>
  <c r="O34" i="5"/>
  <c r="E34" i="5"/>
  <c r="T33" i="5"/>
  <c r="O33" i="5"/>
  <c r="E33" i="5"/>
  <c r="T32" i="5"/>
  <c r="O32" i="5"/>
  <c r="E32" i="5"/>
  <c r="T31" i="5"/>
  <c r="O31" i="5"/>
  <c r="E31" i="5"/>
  <c r="T30" i="5"/>
  <c r="O30" i="5"/>
  <c r="E30" i="5"/>
  <c r="T29" i="5"/>
  <c r="O29" i="5"/>
  <c r="E29" i="5"/>
  <c r="T28" i="5"/>
  <c r="O28" i="5"/>
  <c r="E28" i="5"/>
  <c r="T27" i="5"/>
  <c r="O27" i="5"/>
  <c r="E27" i="5"/>
  <c r="T26" i="5"/>
  <c r="O26" i="5"/>
  <c r="E26" i="5"/>
  <c r="T25" i="5"/>
  <c r="O25" i="5"/>
  <c r="E25" i="5"/>
  <c r="T24" i="5"/>
  <c r="O24" i="5"/>
  <c r="E24" i="5"/>
  <c r="E23" i="5"/>
  <c r="D23" i="5"/>
  <c r="E22" i="5"/>
  <c r="T21" i="5"/>
  <c r="O21" i="5"/>
  <c r="E21" i="5"/>
  <c r="T20" i="5"/>
  <c r="O20" i="5"/>
  <c r="E20" i="5"/>
  <c r="T19" i="5"/>
  <c r="O19" i="5"/>
  <c r="E19" i="5"/>
  <c r="T18" i="5"/>
  <c r="O18" i="5"/>
  <c r="E18" i="5"/>
  <c r="T17" i="5"/>
  <c r="O17" i="5"/>
  <c r="E17" i="5"/>
  <c r="T16" i="5"/>
  <c r="O16" i="5"/>
  <c r="E16" i="5"/>
  <c r="T15" i="5"/>
  <c r="O15" i="5"/>
  <c r="E15" i="5"/>
  <c r="T14" i="5"/>
  <c r="O14" i="5"/>
  <c r="E14" i="5"/>
  <c r="T13" i="5"/>
  <c r="O13" i="5"/>
  <c r="E13" i="5"/>
  <c r="D13" i="5"/>
  <c r="D21" i="5" s="1"/>
  <c r="T12" i="5"/>
  <c r="O12" i="5"/>
  <c r="E12" i="5"/>
  <c r="D12" i="5"/>
  <c r="D88" i="5" s="1"/>
  <c r="X11" i="5"/>
  <c r="V11" i="5"/>
  <c r="T11" i="5"/>
  <c r="U11" i="5" s="1"/>
  <c r="O11" i="5"/>
  <c r="Q11" i="5" s="1"/>
  <c r="N11" i="5"/>
  <c r="K11" i="5"/>
  <c r="J11" i="5"/>
  <c r="H11" i="5"/>
  <c r="G11" i="5"/>
  <c r="F11" i="5"/>
  <c r="E11" i="5"/>
  <c r="I11" i="5" s="1"/>
  <c r="M11" i="5" s="1"/>
  <c r="D11" i="5"/>
  <c r="X10" i="5"/>
  <c r="W10" i="5"/>
  <c r="U10" i="5"/>
  <c r="S10" i="5"/>
  <c r="R10" i="5"/>
  <c r="Q10" i="5"/>
  <c r="V10" i="5" s="1"/>
  <c r="P10" i="5"/>
  <c r="U9" i="5"/>
  <c r="T9" i="5"/>
  <c r="O9" i="5"/>
  <c r="C6" i="5"/>
  <c r="L93" i="4"/>
  <c r="F93" i="4"/>
  <c r="L92" i="4"/>
  <c r="F92" i="4"/>
  <c r="E92" i="4" s="1"/>
  <c r="L91" i="4"/>
  <c r="F91" i="4"/>
  <c r="L90" i="4"/>
  <c r="F90" i="4"/>
  <c r="E90" i="4" s="1"/>
  <c r="L89" i="4"/>
  <c r="F89" i="4"/>
  <c r="D89" i="4"/>
  <c r="L88" i="4"/>
  <c r="F88" i="4"/>
  <c r="L87" i="4"/>
  <c r="F87" i="4"/>
  <c r="E87" i="4" s="1"/>
  <c r="D87" i="4"/>
  <c r="L86" i="4"/>
  <c r="F86" i="4"/>
  <c r="E86" i="4" s="1"/>
  <c r="L85" i="4"/>
  <c r="F85" i="4"/>
  <c r="L84" i="4"/>
  <c r="F84" i="4"/>
  <c r="E84" i="4" s="1"/>
  <c r="L83" i="4"/>
  <c r="F83" i="4"/>
  <c r="L82" i="4"/>
  <c r="F82" i="4"/>
  <c r="E82" i="4" s="1"/>
  <c r="L81" i="4"/>
  <c r="F81" i="4"/>
  <c r="D81" i="4"/>
  <c r="L80" i="4"/>
  <c r="F80" i="4"/>
  <c r="L79" i="4"/>
  <c r="F79" i="4"/>
  <c r="E79" i="4"/>
  <c r="L78" i="4"/>
  <c r="F78" i="4"/>
  <c r="L77" i="4"/>
  <c r="F77" i="4"/>
  <c r="E77" i="4"/>
  <c r="D77" i="4"/>
  <c r="L76" i="4"/>
  <c r="F76" i="4"/>
  <c r="E76" i="4" s="1"/>
  <c r="L75" i="4"/>
  <c r="F75" i="4"/>
  <c r="E75" i="4"/>
  <c r="D75" i="4"/>
  <c r="L74" i="4"/>
  <c r="F74" i="4"/>
  <c r="D74" i="4"/>
  <c r="L73" i="4"/>
  <c r="F73" i="4"/>
  <c r="E73" i="4" s="1"/>
  <c r="L72" i="4"/>
  <c r="F72" i="4"/>
  <c r="E72" i="4" s="1"/>
  <c r="L71" i="4"/>
  <c r="F71" i="4"/>
  <c r="E71" i="4" s="1"/>
  <c r="L70" i="4"/>
  <c r="F70" i="4"/>
  <c r="E70" i="4" s="1"/>
  <c r="L69" i="4"/>
  <c r="F69" i="4"/>
  <c r="E69" i="4" s="1"/>
  <c r="L68" i="4"/>
  <c r="F68" i="4"/>
  <c r="E68" i="4"/>
  <c r="L67" i="4"/>
  <c r="F67" i="4"/>
  <c r="E67" i="4" s="1"/>
  <c r="L66" i="4"/>
  <c r="F66" i="4"/>
  <c r="E66" i="4"/>
  <c r="L65" i="4"/>
  <c r="F65" i="4"/>
  <c r="E65" i="4" s="1"/>
  <c r="L64" i="4"/>
  <c r="F64" i="4"/>
  <c r="E64" i="4"/>
  <c r="L63" i="4"/>
  <c r="F63" i="4"/>
  <c r="E63" i="4" s="1"/>
  <c r="L62" i="4"/>
  <c r="F62" i="4"/>
  <c r="E62" i="4"/>
  <c r="L61" i="4"/>
  <c r="F61" i="4"/>
  <c r="E61" i="4" s="1"/>
  <c r="L60" i="4"/>
  <c r="F60" i="4"/>
  <c r="E60" i="4"/>
  <c r="L59" i="4"/>
  <c r="F59" i="4"/>
  <c r="E59" i="4" s="1"/>
  <c r="L58" i="4"/>
  <c r="F58" i="4"/>
  <c r="E58" i="4"/>
  <c r="L57" i="4"/>
  <c r="F57" i="4"/>
  <c r="E57" i="4" s="1"/>
  <c r="L56" i="4"/>
  <c r="F56" i="4"/>
  <c r="E56" i="4"/>
  <c r="L55" i="4"/>
  <c r="F55" i="4"/>
  <c r="E55" i="4" s="1"/>
  <c r="L54" i="4"/>
  <c r="F54" i="4"/>
  <c r="E54" i="4"/>
  <c r="L53" i="4"/>
  <c r="F53" i="4"/>
  <c r="E53" i="4" s="1"/>
  <c r="L52" i="4"/>
  <c r="F52" i="4"/>
  <c r="E52" i="4"/>
  <c r="L51" i="4"/>
  <c r="F51" i="4"/>
  <c r="E51" i="4" s="1"/>
  <c r="L50" i="4"/>
  <c r="F50" i="4"/>
  <c r="E50" i="4"/>
  <c r="L49" i="4"/>
  <c r="F49" i="4"/>
  <c r="E49" i="4" s="1"/>
  <c r="L48" i="4"/>
  <c r="F48" i="4"/>
  <c r="E48" i="4"/>
  <c r="L47" i="4"/>
  <c r="F47" i="4"/>
  <c r="E47" i="4" s="1"/>
  <c r="L46" i="4"/>
  <c r="F46" i="4"/>
  <c r="E46" i="4"/>
  <c r="L45" i="4"/>
  <c r="F45" i="4"/>
  <c r="E45" i="4" s="1"/>
  <c r="L44" i="4"/>
  <c r="F44" i="4"/>
  <c r="E44" i="4"/>
  <c r="L43" i="4"/>
  <c r="F43" i="4"/>
  <c r="E43" i="4" s="1"/>
  <c r="L42" i="4"/>
  <c r="F42" i="4"/>
  <c r="E42" i="4"/>
  <c r="L41" i="4"/>
  <c r="F41" i="4"/>
  <c r="E41" i="4" s="1"/>
  <c r="L40" i="4"/>
  <c r="F40" i="4"/>
  <c r="E40" i="4"/>
  <c r="L39" i="4"/>
  <c r="F39" i="4"/>
  <c r="E39" i="4" s="1"/>
  <c r="L38" i="4"/>
  <c r="F38" i="4"/>
  <c r="E38" i="4"/>
  <c r="L37" i="4"/>
  <c r="F37" i="4"/>
  <c r="E37" i="4" s="1"/>
  <c r="L36" i="4"/>
  <c r="F36" i="4"/>
  <c r="E36" i="4"/>
  <c r="L35" i="4"/>
  <c r="F35" i="4"/>
  <c r="E35" i="4" s="1"/>
  <c r="L34" i="4"/>
  <c r="F34" i="4"/>
  <c r="E34" i="4"/>
  <c r="L33" i="4"/>
  <c r="F33" i="4"/>
  <c r="E33" i="4" s="1"/>
  <c r="L32" i="4"/>
  <c r="F32" i="4"/>
  <c r="E32" i="4"/>
  <c r="L31" i="4"/>
  <c r="F31" i="4"/>
  <c r="E31" i="4" s="1"/>
  <c r="L30" i="4"/>
  <c r="F30" i="4"/>
  <c r="E30" i="4"/>
  <c r="L29" i="4"/>
  <c r="F29" i="4"/>
  <c r="E29" i="4" s="1"/>
  <c r="L28" i="4"/>
  <c r="F28" i="4"/>
  <c r="E28" i="4"/>
  <c r="L27" i="4"/>
  <c r="F27" i="4"/>
  <c r="E27" i="4" s="1"/>
  <c r="L26" i="4"/>
  <c r="F26" i="4"/>
  <c r="E26" i="4"/>
  <c r="L25" i="4"/>
  <c r="F25" i="4"/>
  <c r="E25" i="4" s="1"/>
  <c r="L24" i="4"/>
  <c r="F24" i="4"/>
  <c r="E24" i="4"/>
  <c r="L23" i="4"/>
  <c r="F23" i="4"/>
  <c r="E23" i="4" s="1"/>
  <c r="L22" i="4"/>
  <c r="F22" i="4"/>
  <c r="E22" i="4"/>
  <c r="L21" i="4"/>
  <c r="F21" i="4"/>
  <c r="E21" i="4" s="1"/>
  <c r="L20" i="4"/>
  <c r="F20" i="4"/>
  <c r="E20" i="4"/>
  <c r="L19" i="4"/>
  <c r="F19" i="4"/>
  <c r="E19" i="4" s="1"/>
  <c r="L18" i="4"/>
  <c r="F18" i="4"/>
  <c r="E18" i="4"/>
  <c r="L17" i="4"/>
  <c r="F17" i="4"/>
  <c r="E17" i="4" s="1"/>
  <c r="D17" i="4"/>
  <c r="D91" i="4" s="1"/>
  <c r="L16" i="4"/>
  <c r="F16" i="4"/>
  <c r="E16" i="4"/>
  <c r="D16" i="4"/>
  <c r="D86" i="4" s="1"/>
  <c r="S15" i="4"/>
  <c r="K15" i="4"/>
  <c r="E15" i="4"/>
  <c r="J15" i="4" s="1"/>
  <c r="D15" i="4"/>
  <c r="C7" i="4"/>
  <c r="B53" i="3"/>
  <c r="B52" i="3"/>
  <c r="E48" i="3"/>
  <c r="D48" i="3"/>
  <c r="D44" i="3"/>
  <c r="E44" i="3" s="1"/>
  <c r="E43" i="3"/>
  <c r="D43" i="3"/>
  <c r="B41" i="3"/>
  <c r="E36" i="3"/>
  <c r="D36" i="3"/>
  <c r="D32" i="3"/>
  <c r="E32" i="3" s="1"/>
  <c r="E31" i="3"/>
  <c r="D31" i="3"/>
  <c r="B29" i="3"/>
  <c r="E24" i="3"/>
  <c r="D24" i="3"/>
  <c r="D20" i="3"/>
  <c r="E20" i="3" s="1"/>
  <c r="E19" i="3"/>
  <c r="D19" i="3"/>
  <c r="B17" i="3"/>
  <c r="E13" i="3"/>
  <c r="D13" i="3"/>
  <c r="D8" i="3"/>
  <c r="E8" i="3" s="1"/>
  <c r="E7" i="3"/>
  <c r="D7" i="3"/>
  <c r="B5" i="3"/>
  <c r="F64" i="2"/>
  <c r="D64" i="2"/>
  <c r="D49" i="2"/>
  <c r="I49" i="2" s="1"/>
  <c r="J49" i="2" s="1"/>
  <c r="J48" i="2"/>
  <c r="G48" i="2"/>
  <c r="F48" i="2"/>
  <c r="J47" i="2"/>
  <c r="I47" i="2"/>
  <c r="F47" i="2"/>
  <c r="D47" i="2"/>
  <c r="J36" i="2"/>
  <c r="I36" i="2"/>
  <c r="G36" i="2"/>
  <c r="F36" i="2"/>
  <c r="D36" i="2"/>
  <c r="E36" i="2" s="1"/>
  <c r="J35" i="2"/>
  <c r="G35" i="2"/>
  <c r="F35" i="2"/>
  <c r="J34" i="2"/>
  <c r="I34" i="2"/>
  <c r="F34" i="2"/>
  <c r="D34" i="2"/>
  <c r="D23" i="2"/>
  <c r="I23" i="2" s="1"/>
  <c r="J23" i="2" s="1"/>
  <c r="J22" i="2"/>
  <c r="G22" i="2"/>
  <c r="F22" i="2"/>
  <c r="J21" i="2"/>
  <c r="I21" i="2"/>
  <c r="F21" i="2"/>
  <c r="D21" i="2"/>
  <c r="D10" i="2"/>
  <c r="I10" i="2" s="1"/>
  <c r="J10" i="2" s="1"/>
  <c r="J9" i="2"/>
  <c r="G9" i="2"/>
  <c r="F9" i="2"/>
  <c r="J8" i="2"/>
  <c r="I8" i="2"/>
  <c r="F8" i="2"/>
  <c r="D8" i="2"/>
  <c r="B5" i="2"/>
  <c r="B81" i="1"/>
  <c r="G80" i="1"/>
  <c r="F80" i="1"/>
  <c r="E80" i="1"/>
  <c r="D80" i="1"/>
  <c r="I74" i="1"/>
  <c r="H74" i="1"/>
  <c r="G74" i="1"/>
  <c r="F74" i="1"/>
  <c r="E74" i="1"/>
  <c r="D74" i="1"/>
  <c r="I73" i="1"/>
  <c r="H73" i="1"/>
  <c r="G73" i="1"/>
  <c r="F73" i="1"/>
  <c r="E73" i="1"/>
  <c r="D73" i="1"/>
  <c r="E68" i="1"/>
  <c r="G68" i="1" s="1"/>
  <c r="D68" i="1"/>
  <c r="H68" i="1" s="1"/>
  <c r="B65" i="1"/>
  <c r="G64" i="1"/>
  <c r="F64" i="1"/>
  <c r="E64" i="1"/>
  <c r="D64" i="1"/>
  <c r="I58" i="1"/>
  <c r="H58" i="1"/>
  <c r="G58" i="1"/>
  <c r="F58" i="1"/>
  <c r="E58" i="1"/>
  <c r="D58" i="1"/>
  <c r="I57" i="1"/>
  <c r="H57" i="1"/>
  <c r="G57" i="1"/>
  <c r="F57" i="1"/>
  <c r="E57" i="1"/>
  <c r="D57" i="1"/>
  <c r="E52" i="1"/>
  <c r="G52" i="1" s="1"/>
  <c r="D52" i="1"/>
  <c r="H52" i="1" s="1"/>
  <c r="G48" i="1"/>
  <c r="F48" i="1"/>
  <c r="E48" i="1"/>
  <c r="D48" i="1"/>
  <c r="I42" i="1"/>
  <c r="H42" i="1"/>
  <c r="D42" i="1"/>
  <c r="I41" i="1"/>
  <c r="H41" i="1"/>
  <c r="G41" i="1"/>
  <c r="G42" i="1" s="1"/>
  <c r="F41" i="1"/>
  <c r="F42" i="1" s="1"/>
  <c r="E41" i="1"/>
  <c r="E42" i="1" s="1"/>
  <c r="D41" i="1"/>
  <c r="C37" i="1"/>
  <c r="C40" i="1" s="1"/>
  <c r="C44" i="1" s="1"/>
  <c r="I36" i="1"/>
  <c r="E36" i="1"/>
  <c r="G36" i="1" s="1"/>
  <c r="D36" i="1"/>
  <c r="H36" i="1" s="1"/>
  <c r="G32" i="1"/>
  <c r="F32" i="1"/>
  <c r="E32" i="1"/>
  <c r="D32" i="1"/>
  <c r="C31" i="1"/>
  <c r="C29" i="1"/>
  <c r="C28" i="1"/>
  <c r="C27" i="1"/>
  <c r="I26" i="1"/>
  <c r="H26" i="1"/>
  <c r="D26" i="1"/>
  <c r="I25" i="1"/>
  <c r="H25" i="1"/>
  <c r="G25" i="1"/>
  <c r="G26" i="1" s="1"/>
  <c r="F25" i="1"/>
  <c r="F26" i="1" s="1"/>
  <c r="E25" i="1"/>
  <c r="E26" i="1" s="1"/>
  <c r="D25" i="1"/>
  <c r="C25" i="1"/>
  <c r="C24" i="1"/>
  <c r="C23" i="1"/>
  <c r="F20" i="1"/>
  <c r="E20" i="1"/>
  <c r="I20" i="1" s="1"/>
  <c r="D20" i="1"/>
  <c r="H20" i="1" s="1"/>
  <c r="B17" i="1"/>
  <c r="B16" i="1"/>
  <c r="I68" i="1" l="1"/>
  <c r="D51" i="13"/>
  <c r="G20" i="1"/>
  <c r="E51" i="13"/>
  <c r="D129" i="13"/>
  <c r="I52" i="1"/>
  <c r="E23" i="2"/>
  <c r="L15" i="4"/>
  <c r="T15" i="4"/>
  <c r="D72" i="4"/>
  <c r="E74" i="4"/>
  <c r="D79" i="4"/>
  <c r="E81" i="4"/>
  <c r="D84" i="4"/>
  <c r="E89" i="4"/>
  <c r="D92" i="4"/>
  <c r="L11" i="5"/>
  <c r="W11" i="5"/>
  <c r="C38" i="1"/>
  <c r="F23" i="2"/>
  <c r="D18" i="4"/>
  <c r="D20" i="4"/>
  <c r="D22" i="4"/>
  <c r="D24" i="4"/>
  <c r="D26" i="4"/>
  <c r="D28" i="4"/>
  <c r="D30" i="4"/>
  <c r="D32" i="4"/>
  <c r="D34" i="4"/>
  <c r="D36" i="4"/>
  <c r="D38" i="4"/>
  <c r="D40" i="4"/>
  <c r="D42" i="4"/>
  <c r="D44" i="4"/>
  <c r="D46" i="4"/>
  <c r="D48" i="4"/>
  <c r="D50" i="4"/>
  <c r="D52" i="4"/>
  <c r="D54" i="4"/>
  <c r="D56" i="4"/>
  <c r="D58" i="4"/>
  <c r="D60" i="4"/>
  <c r="D62" i="4"/>
  <c r="D64" i="4"/>
  <c r="D66" i="4"/>
  <c r="D68" i="4"/>
  <c r="D70" i="4"/>
  <c r="G23" i="2"/>
  <c r="E49" i="2"/>
  <c r="F15" i="4"/>
  <c r="D82" i="4"/>
  <c r="D90" i="4"/>
  <c r="E10" i="2"/>
  <c r="F49" i="2"/>
  <c r="G15" i="4"/>
  <c r="D73" i="4"/>
  <c r="D85" i="4"/>
  <c r="D93" i="4"/>
  <c r="P11" i="5"/>
  <c r="N11" i="6"/>
  <c r="M11" i="6"/>
  <c r="L11" i="6"/>
  <c r="K11" i="6"/>
  <c r="F36" i="1"/>
  <c r="C41" i="1"/>
  <c r="C45" i="1" s="1"/>
  <c r="C47" i="1"/>
  <c r="F52" i="1"/>
  <c r="F68" i="1"/>
  <c r="F10" i="2"/>
  <c r="G49" i="2"/>
  <c r="H15" i="4"/>
  <c r="D71" i="4"/>
  <c r="D80" i="4"/>
  <c r="E85" i="4"/>
  <c r="D88" i="4"/>
  <c r="E93" i="4"/>
  <c r="R11" i="5"/>
  <c r="C39" i="1"/>
  <c r="C43" i="1" s="1"/>
  <c r="C53" i="1" s="1"/>
  <c r="G10" i="2"/>
  <c r="I15" i="4"/>
  <c r="D19" i="4"/>
  <c r="D21" i="4"/>
  <c r="D23" i="4"/>
  <c r="D25" i="4"/>
  <c r="D27" i="4"/>
  <c r="D29" i="4"/>
  <c r="D31" i="4"/>
  <c r="D33" i="4"/>
  <c r="D35" i="4"/>
  <c r="D37" i="4"/>
  <c r="D39" i="4"/>
  <c r="D41" i="4"/>
  <c r="D43" i="4"/>
  <c r="D45" i="4"/>
  <c r="D47" i="4"/>
  <c r="D49" i="4"/>
  <c r="D51" i="4"/>
  <c r="D53" i="4"/>
  <c r="D55" i="4"/>
  <c r="D57" i="4"/>
  <c r="D59" i="4"/>
  <c r="D61" i="4"/>
  <c r="D63" i="4"/>
  <c r="D65" i="4"/>
  <c r="D67" i="4"/>
  <c r="D69" i="4"/>
  <c r="D78" i="4"/>
  <c r="E80" i="4"/>
  <c r="D83" i="4"/>
  <c r="E88" i="4"/>
  <c r="S11" i="5"/>
  <c r="D76" i="4"/>
  <c r="E78" i="4"/>
  <c r="E83" i="4"/>
  <c r="E91" i="4"/>
  <c r="D14" i="5"/>
  <c r="D16" i="5"/>
  <c r="D18" i="5"/>
  <c r="D20" i="5"/>
  <c r="D22" i="5"/>
  <c r="D25" i="5"/>
  <c r="D27" i="5"/>
  <c r="D29" i="5"/>
  <c r="D31" i="5"/>
  <c r="D33" i="5"/>
  <c r="D35" i="5"/>
  <c r="D37" i="5"/>
  <c r="D39" i="5"/>
  <c r="D41" i="5"/>
  <c r="D43" i="5"/>
  <c r="D45" i="5"/>
  <c r="D47" i="5"/>
  <c r="D49" i="5"/>
  <c r="D51" i="5"/>
  <c r="D53" i="5"/>
  <c r="D55" i="5"/>
  <c r="D57" i="5"/>
  <c r="D59" i="5"/>
  <c r="D61" i="5"/>
  <c r="D63" i="5"/>
  <c r="D65" i="5"/>
  <c r="D67" i="5"/>
  <c r="D69" i="5"/>
  <c r="D71" i="5"/>
  <c r="D73" i="5"/>
  <c r="D75" i="5"/>
  <c r="D77" i="5"/>
  <c r="D79" i="5"/>
  <c r="D81" i="5"/>
  <c r="D83" i="5"/>
  <c r="D85" i="5"/>
  <c r="D87" i="5"/>
  <c r="D89" i="5"/>
  <c r="D88" i="6"/>
  <c r="D86" i="6"/>
  <c r="D84" i="6"/>
  <c r="D82" i="6"/>
  <c r="D80" i="6"/>
  <c r="D78" i="6"/>
  <c r="D14" i="6"/>
  <c r="D16" i="6"/>
  <c r="D18" i="6"/>
  <c r="D20" i="6"/>
  <c r="D22" i="6"/>
  <c r="D24" i="6"/>
  <c r="D26" i="6"/>
  <c r="D28" i="6"/>
  <c r="D30" i="6"/>
  <c r="D32" i="6"/>
  <c r="D34" i="6"/>
  <c r="D36" i="6"/>
  <c r="D38" i="6"/>
  <c r="D40" i="6"/>
  <c r="D42" i="6"/>
  <c r="D44" i="6"/>
  <c r="D46" i="6"/>
  <c r="D48" i="6"/>
  <c r="D50" i="6"/>
  <c r="D52" i="6"/>
  <c r="D54" i="6"/>
  <c r="D56" i="6"/>
  <c r="D58" i="6"/>
  <c r="D60" i="6"/>
  <c r="D62" i="6"/>
  <c r="D64" i="6"/>
  <c r="D66" i="6"/>
  <c r="D68" i="6"/>
  <c r="D70" i="6"/>
  <c r="D72" i="6"/>
  <c r="D74" i="6"/>
  <c r="D76" i="6"/>
  <c r="D54" i="7"/>
  <c r="D86" i="7"/>
  <c r="D312" i="7"/>
  <c r="D328" i="7"/>
  <c r="G11" i="7"/>
  <c r="D62" i="7"/>
  <c r="D94" i="7"/>
  <c r="D344" i="7"/>
  <c r="D83" i="9"/>
  <c r="D75" i="9"/>
  <c r="D67" i="9"/>
  <c r="D59" i="9"/>
  <c r="D51" i="9"/>
  <c r="D43" i="9"/>
  <c r="D35" i="9"/>
  <c r="D27" i="9"/>
  <c r="D19" i="9"/>
  <c r="D87" i="9"/>
  <c r="D79" i="9"/>
  <c r="D71" i="9"/>
  <c r="D63" i="9"/>
  <c r="D55" i="9"/>
  <c r="D47" i="9"/>
  <c r="D39" i="9"/>
  <c r="D31" i="9"/>
  <c r="D23" i="9"/>
  <c r="D15" i="9"/>
  <c r="D85" i="9"/>
  <c r="D81" i="9"/>
  <c r="D61" i="9"/>
  <c r="D41" i="9"/>
  <c r="D25" i="9"/>
  <c r="D57" i="9"/>
  <c r="D77" i="9"/>
  <c r="D37" i="9"/>
  <c r="D21" i="9"/>
  <c r="D73" i="9"/>
  <c r="D53" i="9"/>
  <c r="D49" i="9"/>
  <c r="D33" i="9"/>
  <c r="D17" i="9"/>
  <c r="D89" i="9"/>
  <c r="D69" i="9"/>
  <c r="D65" i="9"/>
  <c r="D45" i="9"/>
  <c r="D29" i="9"/>
  <c r="D15" i="5"/>
  <c r="D17" i="5"/>
  <c r="D19" i="5"/>
  <c r="D24" i="5"/>
  <c r="D26" i="5"/>
  <c r="D28" i="5"/>
  <c r="D30" i="5"/>
  <c r="D32" i="5"/>
  <c r="D34" i="5"/>
  <c r="D36" i="5"/>
  <c r="D38" i="5"/>
  <c r="D40" i="5"/>
  <c r="D42" i="5"/>
  <c r="D44" i="5"/>
  <c r="D46" i="5"/>
  <c r="D48" i="5"/>
  <c r="D50" i="5"/>
  <c r="D52" i="5"/>
  <c r="D54" i="5"/>
  <c r="D56" i="5"/>
  <c r="D58" i="5"/>
  <c r="D60" i="5"/>
  <c r="D62" i="5"/>
  <c r="D64" i="5"/>
  <c r="D66" i="5"/>
  <c r="D68" i="5"/>
  <c r="D70" i="5"/>
  <c r="D72" i="5"/>
  <c r="D74" i="5"/>
  <c r="D76" i="5"/>
  <c r="D78" i="5"/>
  <c r="D80" i="5"/>
  <c r="D82" i="5"/>
  <c r="D84" i="5"/>
  <c r="D86" i="5"/>
  <c r="U11" i="6"/>
  <c r="D89" i="6"/>
  <c r="D87" i="6"/>
  <c r="D85" i="6"/>
  <c r="D83" i="6"/>
  <c r="D81" i="6"/>
  <c r="D79" i="6"/>
  <c r="D77" i="6"/>
  <c r="D15" i="6"/>
  <c r="D17" i="6"/>
  <c r="D19" i="6"/>
  <c r="D21" i="6"/>
  <c r="D23" i="6"/>
  <c r="D25" i="6"/>
  <c r="D27" i="6"/>
  <c r="D29" i="6"/>
  <c r="D31" i="6"/>
  <c r="D33" i="6"/>
  <c r="D35" i="6"/>
  <c r="D37" i="6"/>
  <c r="D39" i="6"/>
  <c r="D41" i="6"/>
  <c r="D43" i="6"/>
  <c r="D45" i="6"/>
  <c r="D47" i="6"/>
  <c r="D49" i="6"/>
  <c r="D51" i="6"/>
  <c r="D53" i="6"/>
  <c r="D55" i="6"/>
  <c r="D57" i="6"/>
  <c r="D59" i="6"/>
  <c r="D61" i="6"/>
  <c r="D63" i="6"/>
  <c r="D65" i="6"/>
  <c r="D67" i="6"/>
  <c r="D69" i="6"/>
  <c r="D71" i="6"/>
  <c r="D73" i="6"/>
  <c r="D75" i="6"/>
  <c r="D418" i="7"/>
  <c r="D402" i="7"/>
  <c r="D386" i="7"/>
  <c r="D370" i="7"/>
  <c r="D354" i="7"/>
  <c r="D338" i="7"/>
  <c r="D322" i="7"/>
  <c r="D306" i="7"/>
  <c r="D290" i="7"/>
  <c r="D280" i="7"/>
  <c r="D276" i="7"/>
  <c r="D272" i="7"/>
  <c r="D268" i="7"/>
  <c r="D264" i="7"/>
  <c r="D260" i="7"/>
  <c r="D256" i="7"/>
  <c r="D252" i="7"/>
  <c r="D248" i="7"/>
  <c r="D244" i="7"/>
  <c r="D240" i="7"/>
  <c r="D236" i="7"/>
  <c r="D232" i="7"/>
  <c r="D228" i="7"/>
  <c r="D224" i="7"/>
  <c r="D220" i="7"/>
  <c r="D216" i="7"/>
  <c r="D212" i="7"/>
  <c r="D208" i="7"/>
  <c r="D204" i="7"/>
  <c r="D200" i="7"/>
  <c r="D196" i="7"/>
  <c r="D192" i="7"/>
  <c r="D188" i="7"/>
  <c r="D184" i="7"/>
  <c r="D180" i="7"/>
  <c r="D176" i="7"/>
  <c r="D172" i="7"/>
  <c r="D168" i="7"/>
  <c r="D164" i="7"/>
  <c r="D160" i="7"/>
  <c r="D156" i="7"/>
  <c r="D152" i="7"/>
  <c r="D148" i="7"/>
  <c r="D144" i="7"/>
  <c r="D140" i="7"/>
  <c r="D136" i="7"/>
  <c r="D132" i="7"/>
  <c r="D128" i="7"/>
  <c r="D124" i="7"/>
  <c r="D120" i="7"/>
  <c r="D116" i="7"/>
  <c r="D112" i="7"/>
  <c r="D108" i="7"/>
  <c r="D104" i="7"/>
  <c r="D100" i="7"/>
  <c r="D96" i="7"/>
  <c r="D92" i="7"/>
  <c r="D88" i="7"/>
  <c r="D84" i="7"/>
  <c r="D80" i="7"/>
  <c r="D76" i="7"/>
  <c r="D72" i="7"/>
  <c r="D68" i="7"/>
  <c r="D64" i="7"/>
  <c r="D60" i="7"/>
  <c r="D56" i="7"/>
  <c r="D52" i="7"/>
  <c r="D48" i="7"/>
  <c r="D44" i="7"/>
  <c r="D40" i="7"/>
  <c r="D428" i="7"/>
  <c r="D412" i="7"/>
  <c r="D396" i="7"/>
  <c r="D380" i="7"/>
  <c r="D364" i="7"/>
  <c r="D348" i="7"/>
  <c r="D332" i="7"/>
  <c r="D316" i="7"/>
  <c r="D300" i="7"/>
  <c r="D284" i="7"/>
  <c r="D422" i="7"/>
  <c r="D406" i="7"/>
  <c r="D390" i="7"/>
  <c r="D374" i="7"/>
  <c r="D358" i="7"/>
  <c r="D342" i="7"/>
  <c r="D326" i="7"/>
  <c r="D310" i="7"/>
  <c r="D294" i="7"/>
  <c r="D432" i="7"/>
  <c r="D416" i="7"/>
  <c r="D400" i="7"/>
  <c r="D384" i="7"/>
  <c r="D368" i="7"/>
  <c r="D352" i="7"/>
  <c r="D336" i="7"/>
  <c r="D320" i="7"/>
  <c r="D304" i="7"/>
  <c r="D288" i="7"/>
  <c r="D426" i="7"/>
  <c r="D410" i="7"/>
  <c r="D394" i="7"/>
  <c r="D378" i="7"/>
  <c r="D362" i="7"/>
  <c r="D346" i="7"/>
  <c r="D330" i="7"/>
  <c r="D314" i="7"/>
  <c r="D298" i="7"/>
  <c r="D282" i="7"/>
  <c r="D278" i="7"/>
  <c r="D274" i="7"/>
  <c r="D270" i="7"/>
  <c r="D266" i="7"/>
  <c r="D262" i="7"/>
  <c r="D258" i="7"/>
  <c r="D254" i="7"/>
  <c r="D250" i="7"/>
  <c r="D246" i="7"/>
  <c r="D242" i="7"/>
  <c r="D238" i="7"/>
  <c r="D234" i="7"/>
  <c r="D230" i="7"/>
  <c r="D226" i="7"/>
  <c r="D222" i="7"/>
  <c r="D218" i="7"/>
  <c r="D214" i="7"/>
  <c r="D210" i="7"/>
  <c r="D206" i="7"/>
  <c r="D202" i="7"/>
  <c r="D198" i="7"/>
  <c r="D194" i="7"/>
  <c r="D190" i="7"/>
  <c r="D186" i="7"/>
  <c r="D182" i="7"/>
  <c r="D178" i="7"/>
  <c r="D174" i="7"/>
  <c r="D170" i="7"/>
  <c r="D166" i="7"/>
  <c r="D162" i="7"/>
  <c r="D158" i="7"/>
  <c r="D154" i="7"/>
  <c r="D150" i="7"/>
  <c r="D146" i="7"/>
  <c r="D142" i="7"/>
  <c r="D138" i="7"/>
  <c r="D134" i="7"/>
  <c r="D130" i="7"/>
  <c r="D126" i="7"/>
  <c r="D122" i="7"/>
  <c r="D118" i="7"/>
  <c r="D114" i="7"/>
  <c r="D110" i="7"/>
  <c r="D106" i="7"/>
  <c r="D420" i="7"/>
  <c r="D404" i="7"/>
  <c r="D388" i="7"/>
  <c r="D372" i="7"/>
  <c r="D356" i="7"/>
  <c r="D340" i="7"/>
  <c r="D324" i="7"/>
  <c r="D308" i="7"/>
  <c r="D292" i="7"/>
  <c r="D430" i="7"/>
  <c r="D414" i="7"/>
  <c r="D398" i="7"/>
  <c r="D382" i="7"/>
  <c r="D366" i="7"/>
  <c r="D350" i="7"/>
  <c r="D334" i="7"/>
  <c r="D318" i="7"/>
  <c r="D302" i="7"/>
  <c r="D286" i="7"/>
  <c r="D22" i="7"/>
  <c r="D38" i="7"/>
  <c r="D70" i="7"/>
  <c r="D102" i="7"/>
  <c r="D376" i="7"/>
  <c r="V11" i="6"/>
  <c r="D28" i="7"/>
  <c r="D58" i="7"/>
  <c r="D90" i="7"/>
  <c r="D392" i="7"/>
  <c r="D18" i="7"/>
  <c r="D34" i="7"/>
  <c r="D46" i="7"/>
  <c r="D78" i="7"/>
  <c r="D408" i="7"/>
  <c r="D433" i="7"/>
  <c r="D429" i="7"/>
  <c r="D425" i="7"/>
  <c r="D421" i="7"/>
  <c r="D417" i="7"/>
  <c r="D413" i="7"/>
  <c r="D409" i="7"/>
  <c r="D405" i="7"/>
  <c r="D401" i="7"/>
  <c r="D397" i="7"/>
  <c r="D393" i="7"/>
  <c r="D389" i="7"/>
  <c r="D385" i="7"/>
  <c r="D381" i="7"/>
  <c r="D377" i="7"/>
  <c r="D373" i="7"/>
  <c r="D369" i="7"/>
  <c r="D365" i="7"/>
  <c r="D361" i="7"/>
  <c r="D357" i="7"/>
  <c r="D353" i="7"/>
  <c r="D349" i="7"/>
  <c r="D345" i="7"/>
  <c r="D341" i="7"/>
  <c r="D337" i="7"/>
  <c r="D333" i="7"/>
  <c r="D329" i="7"/>
  <c r="D325" i="7"/>
  <c r="D321" i="7"/>
  <c r="D317" i="7"/>
  <c r="D313" i="7"/>
  <c r="D309" i="7"/>
  <c r="D305" i="7"/>
  <c r="D301" i="7"/>
  <c r="D297" i="7"/>
  <c r="D293" i="7"/>
  <c r="D289" i="7"/>
  <c r="D285" i="7"/>
  <c r="D431" i="7"/>
  <c r="D427" i="7"/>
  <c r="D423" i="7"/>
  <c r="D419" i="7"/>
  <c r="D415" i="7"/>
  <c r="D411" i="7"/>
  <c r="D407" i="7"/>
  <c r="D403" i="7"/>
  <c r="D399" i="7"/>
  <c r="D395" i="7"/>
  <c r="D391" i="7"/>
  <c r="D387" i="7"/>
  <c r="D383" i="7"/>
  <c r="D379" i="7"/>
  <c r="D375" i="7"/>
  <c r="D371" i="7"/>
  <c r="D367" i="7"/>
  <c r="D363" i="7"/>
  <c r="D359" i="7"/>
  <c r="D355" i="7"/>
  <c r="D351" i="7"/>
  <c r="D347" i="7"/>
  <c r="D343" i="7"/>
  <c r="D339" i="7"/>
  <c r="D335" i="7"/>
  <c r="D331" i="7"/>
  <c r="D327" i="7"/>
  <c r="D323" i="7"/>
  <c r="D319" i="7"/>
  <c r="D315" i="7"/>
  <c r="D311" i="7"/>
  <c r="D307" i="7"/>
  <c r="D303" i="7"/>
  <c r="D299" i="7"/>
  <c r="D295" i="7"/>
  <c r="D291" i="7"/>
  <c r="D287" i="7"/>
  <c r="D283" i="7"/>
  <c r="D17" i="7"/>
  <c r="D21" i="7"/>
  <c r="D25" i="7"/>
  <c r="D29" i="7"/>
  <c r="D33" i="7"/>
  <c r="D37" i="7"/>
  <c r="D41" i="7"/>
  <c r="D45" i="7"/>
  <c r="D49" i="7"/>
  <c r="D53" i="7"/>
  <c r="D57" i="7"/>
  <c r="D61" i="7"/>
  <c r="D65" i="7"/>
  <c r="D69" i="7"/>
  <c r="D73" i="7"/>
  <c r="D77" i="7"/>
  <c r="D81" i="7"/>
  <c r="D85" i="7"/>
  <c r="D89" i="7"/>
  <c r="D93" i="7"/>
  <c r="D97" i="7"/>
  <c r="D101" i="7"/>
  <c r="D105" i="7"/>
  <c r="D109" i="7"/>
  <c r="D113" i="7"/>
  <c r="D117" i="7"/>
  <c r="D121" i="7"/>
  <c r="D125" i="7"/>
  <c r="D129" i="7"/>
  <c r="D133" i="7"/>
  <c r="D137" i="7"/>
  <c r="D141" i="7"/>
  <c r="D145" i="7"/>
  <c r="D149" i="7"/>
  <c r="D153" i="7"/>
  <c r="D157" i="7"/>
  <c r="D161" i="7"/>
  <c r="D165" i="7"/>
  <c r="D169" i="7"/>
  <c r="D173" i="7"/>
  <c r="D177" i="7"/>
  <c r="D181" i="7"/>
  <c r="D185" i="7"/>
  <c r="D189" i="7"/>
  <c r="D193" i="7"/>
  <c r="D197" i="7"/>
  <c r="D201" i="7"/>
  <c r="D205" i="7"/>
  <c r="D209" i="7"/>
  <c r="D213" i="7"/>
  <c r="D217" i="7"/>
  <c r="D221" i="7"/>
  <c r="D225" i="7"/>
  <c r="D229" i="7"/>
  <c r="D233" i="7"/>
  <c r="D237" i="7"/>
  <c r="D241" i="7"/>
  <c r="D245" i="7"/>
  <c r="D249" i="7"/>
  <c r="D253" i="7"/>
  <c r="D257" i="7"/>
  <c r="D261" i="7"/>
  <c r="D265" i="7"/>
  <c r="D269" i="7"/>
  <c r="D273" i="7"/>
  <c r="D277" i="7"/>
  <c r="D281" i="7"/>
  <c r="D84" i="10"/>
  <c r="D76" i="10"/>
  <c r="D68" i="10"/>
  <c r="D60" i="10"/>
  <c r="D52" i="10"/>
  <c r="D44" i="10"/>
  <c r="D36" i="10"/>
  <c r="D28" i="10"/>
  <c r="D20" i="10"/>
  <c r="D90" i="10"/>
  <c r="D82" i="10"/>
  <c r="D74" i="10"/>
  <c r="D66" i="10"/>
  <c r="D58" i="10"/>
  <c r="D50" i="10"/>
  <c r="D42" i="10"/>
  <c r="D34" i="10"/>
  <c r="D26" i="10"/>
  <c r="D18" i="10"/>
  <c r="D88" i="10"/>
  <c r="D80" i="10"/>
  <c r="D72" i="10"/>
  <c r="D64" i="10"/>
  <c r="D56" i="10"/>
  <c r="D48" i="10"/>
  <c r="D40" i="10"/>
  <c r="D32" i="10"/>
  <c r="D24" i="10"/>
  <c r="D16" i="10"/>
  <c r="D54" i="10"/>
  <c r="D30" i="10"/>
  <c r="D70" i="10"/>
  <c r="D46" i="10"/>
  <c r="D86" i="10"/>
  <c r="D22" i="10"/>
  <c r="D62" i="10"/>
  <c r="D38" i="10"/>
  <c r="D15" i="7"/>
  <c r="D19" i="7"/>
  <c r="D23" i="7"/>
  <c r="D27" i="7"/>
  <c r="D31" i="7"/>
  <c r="D35" i="7"/>
  <c r="D39" i="7"/>
  <c r="D43" i="7"/>
  <c r="D47" i="7"/>
  <c r="D51" i="7"/>
  <c r="D55" i="7"/>
  <c r="D59" i="7"/>
  <c r="D63" i="7"/>
  <c r="D67" i="7"/>
  <c r="D71" i="7"/>
  <c r="D75" i="7"/>
  <c r="D79" i="7"/>
  <c r="D83" i="7"/>
  <c r="D87" i="7"/>
  <c r="D91" i="7"/>
  <c r="D95" i="7"/>
  <c r="D99" i="7"/>
  <c r="D103" i="7"/>
  <c r="D107" i="7"/>
  <c r="D111" i="7"/>
  <c r="D115" i="7"/>
  <c r="D119" i="7"/>
  <c r="D123" i="7"/>
  <c r="D127" i="7"/>
  <c r="D131" i="7"/>
  <c r="D135" i="7"/>
  <c r="D139" i="7"/>
  <c r="D143" i="7"/>
  <c r="D147" i="7"/>
  <c r="D151" i="7"/>
  <c r="D155" i="7"/>
  <c r="D159" i="7"/>
  <c r="D163" i="7"/>
  <c r="D167" i="7"/>
  <c r="D171" i="7"/>
  <c r="D175" i="7"/>
  <c r="D179" i="7"/>
  <c r="D183" i="7"/>
  <c r="D187" i="7"/>
  <c r="D191" i="7"/>
  <c r="D195" i="7"/>
  <c r="D199" i="7"/>
  <c r="D203" i="7"/>
  <c r="D207" i="7"/>
  <c r="D211" i="7"/>
  <c r="D215" i="7"/>
  <c r="D219" i="7"/>
  <c r="D223" i="7"/>
  <c r="D227" i="7"/>
  <c r="D231" i="7"/>
  <c r="D235" i="7"/>
  <c r="D239" i="7"/>
  <c r="D243" i="7"/>
  <c r="D247" i="7"/>
  <c r="D251" i="7"/>
  <c r="D255" i="7"/>
  <c r="D259" i="7"/>
  <c r="D263" i="7"/>
  <c r="D267" i="7"/>
  <c r="D271" i="7"/>
  <c r="D275" i="7"/>
  <c r="D279" i="7"/>
  <c r="G12" i="11"/>
  <c r="F12" i="11"/>
  <c r="I12" i="11" s="1"/>
  <c r="D15" i="8"/>
  <c r="D23" i="8"/>
  <c r="D31" i="8"/>
  <c r="D39" i="8"/>
  <c r="D47" i="8"/>
  <c r="D55" i="8"/>
  <c r="D63" i="8"/>
  <c r="D71" i="8"/>
  <c r="D79" i="8"/>
  <c r="D87" i="8"/>
  <c r="D95" i="8"/>
  <c r="D103" i="8"/>
  <c r="D112" i="8"/>
  <c r="D122" i="8"/>
  <c r="D132" i="8"/>
  <c r="D144" i="8"/>
  <c r="D154" i="8"/>
  <c r="D164" i="8"/>
  <c r="D176" i="8"/>
  <c r="D186" i="8"/>
  <c r="D196" i="8"/>
  <c r="D208" i="8"/>
  <c r="D218" i="8"/>
  <c r="D228" i="8"/>
  <c r="D240" i="8"/>
  <c r="D250" i="8"/>
  <c r="D260" i="8"/>
  <c r="D272" i="8"/>
  <c r="D282" i="8"/>
  <c r="D292" i="8"/>
  <c r="D304" i="8"/>
  <c r="D320" i="8"/>
  <c r="D336" i="8"/>
  <c r="D352" i="8"/>
  <c r="D368" i="8"/>
  <c r="D384" i="8"/>
  <c r="D400" i="8"/>
  <c r="D416" i="8"/>
  <c r="D432" i="8"/>
  <c r="D84" i="9"/>
  <c r="D76" i="9"/>
  <c r="D68" i="9"/>
  <c r="D60" i="9"/>
  <c r="D52" i="9"/>
  <c r="D44" i="9"/>
  <c r="D36" i="9"/>
  <c r="D28" i="9"/>
  <c r="D20" i="9"/>
  <c r="D90" i="9"/>
  <c r="D82" i="9"/>
  <c r="D74" i="9"/>
  <c r="D66" i="9"/>
  <c r="D58" i="9"/>
  <c r="D50" i="9"/>
  <c r="D88" i="9"/>
  <c r="D80" i="9"/>
  <c r="D72" i="9"/>
  <c r="D64" i="9"/>
  <c r="D56" i="9"/>
  <c r="D48" i="9"/>
  <c r="D40" i="9"/>
  <c r="D32" i="9"/>
  <c r="D24" i="9"/>
  <c r="D16" i="9"/>
  <c r="D30" i="9"/>
  <c r="D46" i="9"/>
  <c r="D17" i="10"/>
  <c r="D61" i="10"/>
  <c r="D81" i="10"/>
  <c r="D26" i="11"/>
  <c r="D42" i="11"/>
  <c r="D58" i="11"/>
  <c r="D74" i="11"/>
  <c r="D16" i="8"/>
  <c r="D24" i="8"/>
  <c r="D32" i="8"/>
  <c r="D40" i="8"/>
  <c r="D48" i="8"/>
  <c r="D56" i="8"/>
  <c r="D64" i="8"/>
  <c r="D72" i="8"/>
  <c r="D80" i="8"/>
  <c r="D88" i="8"/>
  <c r="D96" i="8"/>
  <c r="D104" i="8"/>
  <c r="D113" i="8"/>
  <c r="D123" i="8"/>
  <c r="D135" i="8"/>
  <c r="D145" i="8"/>
  <c r="D155" i="8"/>
  <c r="D167" i="8"/>
  <c r="D177" i="8"/>
  <c r="D187" i="8"/>
  <c r="D199" i="8"/>
  <c r="D209" i="8"/>
  <c r="D219" i="8"/>
  <c r="D231" i="8"/>
  <c r="D241" i="8"/>
  <c r="D251" i="8"/>
  <c r="D263" i="8"/>
  <c r="D273" i="8"/>
  <c r="D283" i="8"/>
  <c r="D295" i="8"/>
  <c r="D307" i="8"/>
  <c r="D323" i="8"/>
  <c r="D339" i="8"/>
  <c r="D355" i="8"/>
  <c r="D371" i="8"/>
  <c r="D387" i="8"/>
  <c r="D403" i="8"/>
  <c r="D419" i="8"/>
  <c r="D70" i="9"/>
  <c r="D21" i="10"/>
  <c r="D41" i="10"/>
  <c r="D85" i="10"/>
  <c r="D17" i="8"/>
  <c r="D25" i="8"/>
  <c r="D33" i="8"/>
  <c r="D41" i="8"/>
  <c r="D49" i="8"/>
  <c r="D57" i="8"/>
  <c r="D65" i="8"/>
  <c r="D73" i="8"/>
  <c r="D81" i="8"/>
  <c r="D89" i="8"/>
  <c r="D97" i="8"/>
  <c r="D105" i="8"/>
  <c r="D114" i="8"/>
  <c r="D124" i="8"/>
  <c r="D136" i="8"/>
  <c r="D146" i="8"/>
  <c r="D156" i="8"/>
  <c r="D168" i="8"/>
  <c r="D178" i="8"/>
  <c r="D188" i="8"/>
  <c r="D200" i="8"/>
  <c r="D210" i="8"/>
  <c r="D220" i="8"/>
  <c r="D232" i="8"/>
  <c r="D242" i="8"/>
  <c r="D252" i="8"/>
  <c r="D264" i="8"/>
  <c r="D274" i="8"/>
  <c r="D284" i="8"/>
  <c r="D296" i="8"/>
  <c r="D308" i="8"/>
  <c r="D324" i="8"/>
  <c r="D340" i="8"/>
  <c r="D356" i="8"/>
  <c r="D372" i="8"/>
  <c r="D388" i="8"/>
  <c r="D404" i="8"/>
  <c r="D420" i="8"/>
  <c r="D18" i="9"/>
  <c r="D34" i="9"/>
  <c r="D45" i="10"/>
  <c r="D65" i="10"/>
  <c r="D84" i="11"/>
  <c r="D76" i="11"/>
  <c r="D68" i="11"/>
  <c r="D60" i="11"/>
  <c r="D52" i="11"/>
  <c r="D44" i="11"/>
  <c r="D36" i="11"/>
  <c r="D28" i="11"/>
  <c r="D20" i="11"/>
  <c r="D88" i="11"/>
  <c r="D80" i="11"/>
  <c r="D72" i="11"/>
  <c r="D64" i="11"/>
  <c r="D56" i="11"/>
  <c r="D48" i="11"/>
  <c r="D40" i="11"/>
  <c r="D32" i="11"/>
  <c r="D24" i="11"/>
  <c r="D16" i="11"/>
  <c r="D30" i="11"/>
  <c r="D46" i="11"/>
  <c r="D62" i="11"/>
  <c r="D78" i="11"/>
  <c r="D297" i="8"/>
  <c r="D311" i="8"/>
  <c r="D327" i="8"/>
  <c r="D343" i="8"/>
  <c r="D359" i="8"/>
  <c r="D375" i="8"/>
  <c r="D391" i="8"/>
  <c r="D407" i="8"/>
  <c r="D423" i="8"/>
  <c r="D19" i="8"/>
  <c r="D27" i="8"/>
  <c r="D35" i="8"/>
  <c r="D43" i="8"/>
  <c r="D51" i="8"/>
  <c r="D59" i="8"/>
  <c r="D67" i="8"/>
  <c r="D75" i="8"/>
  <c r="D83" i="8"/>
  <c r="D91" i="8"/>
  <c r="D99" i="8"/>
  <c r="D107" i="8"/>
  <c r="D116" i="8"/>
  <c r="D128" i="8"/>
  <c r="D138" i="8"/>
  <c r="D148" i="8"/>
  <c r="D160" i="8"/>
  <c r="D170" i="8"/>
  <c r="D180" i="8"/>
  <c r="D192" i="8"/>
  <c r="D202" i="8"/>
  <c r="D212" i="8"/>
  <c r="D224" i="8"/>
  <c r="D234" i="8"/>
  <c r="D244" i="8"/>
  <c r="D256" i="8"/>
  <c r="D266" i="8"/>
  <c r="D276" i="8"/>
  <c r="D288" i="8"/>
  <c r="D298" i="8"/>
  <c r="D312" i="8"/>
  <c r="D328" i="8"/>
  <c r="D344" i="8"/>
  <c r="D360" i="8"/>
  <c r="D376" i="8"/>
  <c r="D392" i="8"/>
  <c r="D408" i="8"/>
  <c r="J12" i="9"/>
  <c r="I12" i="9"/>
  <c r="D22" i="9"/>
  <c r="D38" i="9"/>
  <c r="D78" i="9"/>
  <c r="K12" i="10"/>
  <c r="J12" i="10"/>
  <c r="I12" i="10"/>
  <c r="G12" i="10"/>
  <c r="F12" i="10"/>
  <c r="D29" i="10"/>
  <c r="D49" i="10"/>
  <c r="D18" i="11"/>
  <c r="D34" i="11"/>
  <c r="D50" i="11"/>
  <c r="D66" i="11"/>
  <c r="D82" i="11"/>
  <c r="D426" i="8"/>
  <c r="D418" i="8"/>
  <c r="D410" i="8"/>
  <c r="D402" i="8"/>
  <c r="D394" i="8"/>
  <c r="D386" i="8"/>
  <c r="D378" i="8"/>
  <c r="D370" i="8"/>
  <c r="D362" i="8"/>
  <c r="D354" i="8"/>
  <c r="D346" i="8"/>
  <c r="D338" i="8"/>
  <c r="D330" i="8"/>
  <c r="D322" i="8"/>
  <c r="D314" i="8"/>
  <c r="D306" i="8"/>
  <c r="D430" i="8"/>
  <c r="D422" i="8"/>
  <c r="D414" i="8"/>
  <c r="D406" i="8"/>
  <c r="D398" i="8"/>
  <c r="D390" i="8"/>
  <c r="D382" i="8"/>
  <c r="D374" i="8"/>
  <c r="D366" i="8"/>
  <c r="D358" i="8"/>
  <c r="D350" i="8"/>
  <c r="D342" i="8"/>
  <c r="D334" i="8"/>
  <c r="D326" i="8"/>
  <c r="D318" i="8"/>
  <c r="D310" i="8"/>
  <c r="D302" i="8"/>
  <c r="D294" i="8"/>
  <c r="D286" i="8"/>
  <c r="D278" i="8"/>
  <c r="D270" i="8"/>
  <c r="D262" i="8"/>
  <c r="D254" i="8"/>
  <c r="D246" i="8"/>
  <c r="D238" i="8"/>
  <c r="D230" i="8"/>
  <c r="D222" i="8"/>
  <c r="D214" i="8"/>
  <c r="D206" i="8"/>
  <c r="D198" i="8"/>
  <c r="D190" i="8"/>
  <c r="D182" i="8"/>
  <c r="D174" i="8"/>
  <c r="D166" i="8"/>
  <c r="D158" i="8"/>
  <c r="D150" i="8"/>
  <c r="D142" i="8"/>
  <c r="D134" i="8"/>
  <c r="D126" i="8"/>
  <c r="D118" i="8"/>
  <c r="D20" i="8"/>
  <c r="D28" i="8"/>
  <c r="D36" i="8"/>
  <c r="D44" i="8"/>
  <c r="D52" i="8"/>
  <c r="D60" i="8"/>
  <c r="D68" i="8"/>
  <c r="D76" i="8"/>
  <c r="D84" i="8"/>
  <c r="D92" i="8"/>
  <c r="D100" i="8"/>
  <c r="D108" i="8"/>
  <c r="D119" i="8"/>
  <c r="D129" i="8"/>
  <c r="D139" i="8"/>
  <c r="D151" i="8"/>
  <c r="D161" i="8"/>
  <c r="D171" i="8"/>
  <c r="D183" i="8"/>
  <c r="D193" i="8"/>
  <c r="D203" i="8"/>
  <c r="D215" i="8"/>
  <c r="D225" i="8"/>
  <c r="D235" i="8"/>
  <c r="D247" i="8"/>
  <c r="D257" i="8"/>
  <c r="D267" i="8"/>
  <c r="D279" i="8"/>
  <c r="D289" i="8"/>
  <c r="D299" i="8"/>
  <c r="D315" i="8"/>
  <c r="D331" i="8"/>
  <c r="D347" i="8"/>
  <c r="D363" i="8"/>
  <c r="D379" i="8"/>
  <c r="D395" i="8"/>
  <c r="D411" i="8"/>
  <c r="H12" i="10"/>
  <c r="D53" i="10"/>
  <c r="F12" i="12"/>
  <c r="D433" i="8"/>
  <c r="D425" i="8"/>
  <c r="D417" i="8"/>
  <c r="D409" i="8"/>
  <c r="D401" i="8"/>
  <c r="D393" i="8"/>
  <c r="D385" i="8"/>
  <c r="D377" i="8"/>
  <c r="D369" i="8"/>
  <c r="D361" i="8"/>
  <c r="D353" i="8"/>
  <c r="D345" i="8"/>
  <c r="D337" i="8"/>
  <c r="D329" i="8"/>
  <c r="D321" i="8"/>
  <c r="D313" i="8"/>
  <c r="D305" i="8"/>
  <c r="D429" i="8"/>
  <c r="D421" i="8"/>
  <c r="D413" i="8"/>
  <c r="D405" i="8"/>
  <c r="D397" i="8"/>
  <c r="D389" i="8"/>
  <c r="D381" i="8"/>
  <c r="D373" i="8"/>
  <c r="D365" i="8"/>
  <c r="D357" i="8"/>
  <c r="D349" i="8"/>
  <c r="D341" i="8"/>
  <c r="D333" i="8"/>
  <c r="D325" i="8"/>
  <c r="D317" i="8"/>
  <c r="D309" i="8"/>
  <c r="D301" i="8"/>
  <c r="D293" i="8"/>
  <c r="D285" i="8"/>
  <c r="D277" i="8"/>
  <c r="D269" i="8"/>
  <c r="D261" i="8"/>
  <c r="D253" i="8"/>
  <c r="D245" i="8"/>
  <c r="D237" i="8"/>
  <c r="D229" i="8"/>
  <c r="D221" i="8"/>
  <c r="D213" i="8"/>
  <c r="D205" i="8"/>
  <c r="D197" i="8"/>
  <c r="D189" i="8"/>
  <c r="D181" i="8"/>
  <c r="D173" i="8"/>
  <c r="D165" i="8"/>
  <c r="D157" i="8"/>
  <c r="D149" i="8"/>
  <c r="D141" i="8"/>
  <c r="D133" i="8"/>
  <c r="D125" i="8"/>
  <c r="D117" i="8"/>
  <c r="D109" i="8"/>
  <c r="D21" i="8"/>
  <c r="D29" i="8"/>
  <c r="D37" i="8"/>
  <c r="D45" i="8"/>
  <c r="D53" i="8"/>
  <c r="D61" i="8"/>
  <c r="D69" i="8"/>
  <c r="D77" i="8"/>
  <c r="D85" i="8"/>
  <c r="D93" i="8"/>
  <c r="D101" i="8"/>
  <c r="D110" i="8"/>
  <c r="D120" i="8"/>
  <c r="D130" i="8"/>
  <c r="D140" i="8"/>
  <c r="D152" i="8"/>
  <c r="D162" i="8"/>
  <c r="D172" i="8"/>
  <c r="D184" i="8"/>
  <c r="D194" i="8"/>
  <c r="D204" i="8"/>
  <c r="D216" i="8"/>
  <c r="D226" i="8"/>
  <c r="D236" i="8"/>
  <c r="D248" i="8"/>
  <c r="D258" i="8"/>
  <c r="D268" i="8"/>
  <c r="D280" i="8"/>
  <c r="D290" i="8"/>
  <c r="D300" i="8"/>
  <c r="D316" i="8"/>
  <c r="D332" i="8"/>
  <c r="D348" i="8"/>
  <c r="D364" i="8"/>
  <c r="D380" i="8"/>
  <c r="D396" i="8"/>
  <c r="D412" i="8"/>
  <c r="D428" i="8"/>
  <c r="D26" i="9"/>
  <c r="D42" i="9"/>
  <c r="D62" i="9"/>
  <c r="D83" i="10"/>
  <c r="D75" i="10"/>
  <c r="D67" i="10"/>
  <c r="D59" i="10"/>
  <c r="D51" i="10"/>
  <c r="D43" i="10"/>
  <c r="D35" i="10"/>
  <c r="D27" i="10"/>
  <c r="D19" i="10"/>
  <c r="D87" i="10"/>
  <c r="D79" i="10"/>
  <c r="D71" i="10"/>
  <c r="D63" i="10"/>
  <c r="D55" i="10"/>
  <c r="D47" i="10"/>
  <c r="D39" i="10"/>
  <c r="D31" i="10"/>
  <c r="D23" i="10"/>
  <c r="D15" i="10"/>
  <c r="D33" i="10"/>
  <c r="D77" i="10"/>
  <c r="D22" i="11"/>
  <c r="D38" i="11"/>
  <c r="D54" i="11"/>
  <c r="D70" i="11"/>
  <c r="D86" i="11"/>
  <c r="D17" i="12"/>
  <c r="D25" i="12"/>
  <c r="D33" i="12"/>
  <c r="D41" i="12"/>
  <c r="D49" i="12"/>
  <c r="D57" i="12"/>
  <c r="D65" i="12"/>
  <c r="D73" i="12"/>
  <c r="D81" i="12"/>
  <c r="D89" i="12"/>
  <c r="D17" i="11"/>
  <c r="D25" i="11"/>
  <c r="D33" i="11"/>
  <c r="D41" i="11"/>
  <c r="D49" i="11"/>
  <c r="D57" i="11"/>
  <c r="D65" i="11"/>
  <c r="D73" i="11"/>
  <c r="D81" i="11"/>
  <c r="D89" i="11"/>
  <c r="D18" i="12"/>
  <c r="D26" i="12"/>
  <c r="D34" i="12"/>
  <c r="D42" i="12"/>
  <c r="D50" i="12"/>
  <c r="D58" i="12"/>
  <c r="D66" i="12"/>
  <c r="D74" i="12"/>
  <c r="D82" i="12"/>
  <c r="D90" i="12"/>
  <c r="E89" i="13"/>
  <c r="D20" i="12"/>
  <c r="D28" i="12"/>
  <c r="D36" i="12"/>
  <c r="D44" i="12"/>
  <c r="D52" i="12"/>
  <c r="D60" i="12"/>
  <c r="D68" i="12"/>
  <c r="D76" i="12"/>
  <c r="D84" i="12"/>
  <c r="D21" i="12"/>
  <c r="D29" i="12"/>
  <c r="D37" i="12"/>
  <c r="D45" i="12"/>
  <c r="D53" i="12"/>
  <c r="D61" i="12"/>
  <c r="D69" i="12"/>
  <c r="D77" i="12"/>
  <c r="D21" i="11"/>
  <c r="D29" i="11"/>
  <c r="D37" i="11"/>
  <c r="D45" i="11"/>
  <c r="D53" i="11"/>
  <c r="D61" i="11"/>
  <c r="D69" i="11"/>
  <c r="D77" i="11"/>
  <c r="D22" i="12"/>
  <c r="D30" i="12"/>
  <c r="D38" i="12"/>
  <c r="D46" i="12"/>
  <c r="D54" i="12"/>
  <c r="D62" i="12"/>
  <c r="D70" i="12"/>
  <c r="D78" i="12"/>
  <c r="C55" i="1" l="1"/>
  <c r="C59" i="1" s="1"/>
  <c r="C69" i="1" s="1"/>
  <c r="C63" i="1"/>
  <c r="C57" i="1"/>
  <c r="C61" i="1" s="1"/>
  <c r="C56" i="1"/>
  <c r="C60" i="1" s="1"/>
  <c r="C54" i="1"/>
  <c r="J12" i="12"/>
  <c r="I12" i="12"/>
  <c r="J12" i="11"/>
  <c r="H12" i="11"/>
  <c r="R15" i="4"/>
  <c r="Q15" i="4"/>
  <c r="P15" i="4"/>
  <c r="O15" i="4"/>
  <c r="N15" i="4"/>
  <c r="M15" i="4"/>
  <c r="C79" i="1" l="1"/>
  <c r="C73" i="1"/>
  <c r="C77" i="1" s="1"/>
  <c r="C72" i="1"/>
  <c r="C76" i="1" s="1"/>
  <c r="C71" i="1"/>
  <c r="C75" i="1" s="1"/>
  <c r="C70" i="1"/>
</calcChain>
</file>

<file path=xl/sharedStrings.xml><?xml version="1.0" encoding="utf-8"?>
<sst xmlns="http://schemas.openxmlformats.org/spreadsheetml/2006/main" count="2154" uniqueCount="844">
  <si>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</si>
  <si>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</si>
  <si>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</si>
  <si>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</si>
  <si>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</si>
  <si>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</si>
  <si>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</si>
  <si>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</si>
  <si>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</si>
  <si>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</si>
  <si>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</si>
  <si>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</si>
  <si>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</si>
  <si>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</si>
  <si>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 xml:space="preserve">     Statutory OC***</t>
  </si>
  <si>
    <t xml:space="preserve">     Contractual OC***</t>
  </si>
  <si>
    <t xml:space="preserve">     Voluntary OC***</t>
  </si>
  <si>
    <t>Over-Collateralization
in Consideration of vdp-Credit-
Quality-Differentiation-Model</t>
  </si>
  <si>
    <t>Public Pfandbriefe</t>
  </si>
  <si>
    <t>Over Collateralization
in Consideration of vdp-Credit-
Quality-Differentiation-Model</t>
  </si>
  <si>
    <t>Ship Pfandbriefe</t>
  </si>
  <si>
    <t>Aircraft Pfandbriefe</t>
  </si>
  <si>
    <t xml:space="preserve">** The statutory overcollateralization requirement is composed of the net present value of statutory overcollateralization pursuant to section  4 para. 1 PfandBG, including interest rate and currency stress scenarios, and the nominal value of statutory overcollateralization pursuant to section 4 para. 2 PfandBG. </t>
  </si>
  <si>
    <t>*** In accordance with section 55 of the Pfandbrief Act (Pfandbriefgesetz), the previous year's data will not be published until Q3 2023.</t>
  </si>
  <si>
    <t>Note: The release of the over 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</si>
  <si>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</si>
  <si>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</si>
  <si>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</si>
  <si>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</si>
  <si>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</si>
  <si>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</si>
  <si>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</si>
  <si>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</si>
  <si>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</si>
  <si>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</si>
  <si>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</si>
  <si>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</si>
  <si>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</si>
  <si>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</si>
  <si>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</si>
  <si>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</si>
  <si>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</si>
  <si>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</si>
  <si>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</si>
  <si>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</si>
  <si>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</si>
  <si>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 In accordance with section 55 of the Pfandbrief Act (Pfandbriefgesetz), the previous year's data will not be published until Q3 2023.</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</si>
  <si>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</si>
  <si>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</si>
  <si>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</si>
  <si>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</si>
  <si>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</si>
  <si>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</si>
  <si>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</si>
  <si>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</si>
  <si>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</si>
  <si>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</si>
  <si>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</si>
  <si>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</si>
  <si>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Cover Assets used to secure Ship Pfandbriefe according to their amount in tranches</t>
  </si>
  <si>
    <t>up to 500,000 Euros</t>
  </si>
  <si>
    <t>more than 500,000 Euros up to 5 mn. Euros</t>
  </si>
  <si>
    <t>more than 5 mn. Euros</t>
  </si>
  <si>
    <t>Cover Assets used to secure Aircraft Pfandbriefe according to their amount in tranches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</si>
  <si>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</si>
  <si>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</si>
  <si>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</si>
  <si>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</si>
  <si>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</si>
  <si>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</si>
  <si>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</si>
  <si>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</si>
  <si>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</si>
  <si>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</si>
  <si>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</si>
  <si>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</si>
  <si>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</si>
  <si>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</si>
  <si>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</si>
  <si>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</si>
  <si>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</si>
  <si>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</si>
  <si>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</si>
  <si>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</si>
  <si>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</si>
  <si>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</si>
  <si>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</si>
  <si>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</si>
  <si>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</si>
  <si>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</si>
  <si>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BG</t>
  </si>
  <si>
    <t>Bulgaria</t>
  </si>
  <si>
    <t>DK</t>
  </si>
  <si>
    <t>Denmark</t>
  </si>
  <si>
    <t>HR</t>
  </si>
  <si>
    <t>Estonia</t>
  </si>
  <si>
    <t>EE</t>
  </si>
  <si>
    <t>Finland</t>
  </si>
  <si>
    <t>FI</t>
  </si>
  <si>
    <t>France</t>
  </si>
  <si>
    <t>FR</t>
  </si>
  <si>
    <t>Greece</t>
  </si>
  <si>
    <t>GR</t>
  </si>
  <si>
    <t>Great Britain</t>
  </si>
  <si>
    <t>GB</t>
  </si>
  <si>
    <t>Ireland</t>
  </si>
  <si>
    <t>IE</t>
  </si>
  <si>
    <t>Italy</t>
  </si>
  <si>
    <t>IT</t>
  </si>
  <si>
    <t>Croatia</t>
  </si>
  <si>
    <t>LV</t>
  </si>
  <si>
    <t>Latvia</t>
  </si>
  <si>
    <t>LT</t>
  </si>
  <si>
    <t>Lithuania</t>
  </si>
  <si>
    <t>LU</t>
  </si>
  <si>
    <t>Luxembourg</t>
  </si>
  <si>
    <t>MT</t>
  </si>
  <si>
    <t>Malta</t>
  </si>
  <si>
    <t>NL</t>
  </si>
  <si>
    <t>Netherlands</t>
  </si>
  <si>
    <t>AT</t>
  </si>
  <si>
    <t>Austria</t>
  </si>
  <si>
    <t>PL</t>
  </si>
  <si>
    <t>Poland</t>
  </si>
  <si>
    <t>PT</t>
  </si>
  <si>
    <t>Portugal</t>
  </si>
  <si>
    <t>RO</t>
  </si>
  <si>
    <t>Romania</t>
  </si>
  <si>
    <t>SE</t>
  </si>
  <si>
    <t>Sweden</t>
  </si>
  <si>
    <t>SK</t>
  </si>
  <si>
    <t>Slovakia</t>
  </si>
  <si>
    <t>SI</t>
  </si>
  <si>
    <t>Slovenia</t>
  </si>
  <si>
    <t>ES</t>
  </si>
  <si>
    <t>Spain</t>
  </si>
  <si>
    <t>CZ</t>
  </si>
  <si>
    <t>Czech Republic</t>
  </si>
  <si>
    <t>HU</t>
  </si>
  <si>
    <t>Hungary</t>
  </si>
  <si>
    <t>CY</t>
  </si>
  <si>
    <t>Cyprus</t>
  </si>
  <si>
    <t>IS</t>
  </si>
  <si>
    <t>Iceland</t>
  </si>
  <si>
    <t>LI</t>
  </si>
  <si>
    <t>Liechtenstein</t>
  </si>
  <si>
    <t>NO</t>
  </si>
  <si>
    <t>Norway</t>
  </si>
  <si>
    <t>CH</t>
  </si>
  <si>
    <t>Switzerland</t>
  </si>
  <si>
    <t>JP</t>
  </si>
  <si>
    <t>Japan</t>
  </si>
  <si>
    <t>CA</t>
  </si>
  <si>
    <t>Canada</t>
  </si>
  <si>
    <t>US</t>
  </si>
  <si>
    <t>USA</t>
  </si>
  <si>
    <t>$c</t>
  </si>
  <si>
    <t>other OECD-States</t>
  </si>
  <si>
    <t>$i</t>
  </si>
  <si>
    <t>EU institutions</t>
  </si>
  <si>
    <t>$u</t>
  </si>
  <si>
    <t>other states/institutions</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</si>
  <si>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</si>
  <si>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</si>
  <si>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</si>
  <si>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</si>
  <si>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</si>
  <si>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</si>
  <si>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</si>
  <si>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</si>
  <si>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</si>
  <si>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</si>
  <si>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</si>
  <si>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</si>
  <si>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</si>
  <si>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</si>
  <si>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</si>
  <si>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</si>
  <si>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</si>
  <si>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</si>
  <si>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</si>
  <si>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</si>
  <si>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</si>
  <si>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</si>
  <si>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</si>
  <si>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</si>
  <si>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</si>
  <si>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</si>
  <si>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</si>
  <si>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</si>
  <si>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</si>
  <si>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AF</t>
  </si>
  <si>
    <t>Afghanistan</t>
  </si>
  <si>
    <t>EG</t>
  </si>
  <si>
    <t>Albania</t>
  </si>
  <si>
    <t>AL</t>
  </si>
  <si>
    <t>Algeria</t>
  </si>
  <si>
    <t>DZ</t>
  </si>
  <si>
    <t>Andorra</t>
  </si>
  <si>
    <t>AD</t>
  </si>
  <si>
    <t>Angola</t>
  </si>
  <si>
    <t>AO</t>
  </si>
  <si>
    <t>Anguilla</t>
  </si>
  <si>
    <t>AI</t>
  </si>
  <si>
    <t>Antigua and Barbuda</t>
  </si>
  <si>
    <t>AG</t>
  </si>
  <si>
    <t>Argentina</t>
  </si>
  <si>
    <t>GQ</t>
  </si>
  <si>
    <t>Armenia</t>
  </si>
  <si>
    <t>AR</t>
  </si>
  <si>
    <t>Aruba</t>
  </si>
  <si>
    <t>AM</t>
  </si>
  <si>
    <t>Australia</t>
  </si>
  <si>
    <t>AW</t>
  </si>
  <si>
    <t>AZ</t>
  </si>
  <si>
    <t>Azerbaijan</t>
  </si>
  <si>
    <t>ET</t>
  </si>
  <si>
    <t>Bahamas</t>
  </si>
  <si>
    <t>AU</t>
  </si>
  <si>
    <t>Bahrain</t>
  </si>
  <si>
    <t>BS</t>
  </si>
  <si>
    <t>Bangladesh</t>
  </si>
  <si>
    <t>BH</t>
  </si>
  <si>
    <t>Barbados</t>
  </si>
  <si>
    <t>BD</t>
  </si>
  <si>
    <t>Belarus</t>
  </si>
  <si>
    <t>BB</t>
  </si>
  <si>
    <t>Belize</t>
  </si>
  <si>
    <t>BZ</t>
  </si>
  <si>
    <t>Benin</t>
  </si>
  <si>
    <t>BJ</t>
  </si>
  <si>
    <t>Bermuda</t>
  </si>
  <si>
    <t>BM</t>
  </si>
  <si>
    <t>Bhutan</t>
  </si>
  <si>
    <t>BT</t>
  </si>
  <si>
    <t>Bolivia</t>
  </si>
  <si>
    <t>BO</t>
  </si>
  <si>
    <t>Bosnia and Herzegovina</t>
  </si>
  <si>
    <t>BA</t>
  </si>
  <si>
    <t>Botswana</t>
  </si>
  <si>
    <t>BW</t>
  </si>
  <si>
    <t>Brazil</t>
  </si>
  <si>
    <t>BR</t>
  </si>
  <si>
    <t>Brunei Darussalam</t>
  </si>
  <si>
    <t>BN</t>
  </si>
  <si>
    <t>Burkina Faso</t>
  </si>
  <si>
    <t>BF</t>
  </si>
  <si>
    <t>Burundi</t>
  </si>
  <si>
    <t>BI</t>
  </si>
  <si>
    <t>Cambodia</t>
  </si>
  <si>
    <t>CL</t>
  </si>
  <si>
    <t>Cameroon</t>
  </si>
  <si>
    <t>CN</t>
  </si>
  <si>
    <t>CK</t>
  </si>
  <si>
    <t>Cape Verde</t>
  </si>
  <si>
    <t>CR</t>
  </si>
  <si>
    <t>Cayman Islands</t>
  </si>
  <si>
    <t>Central African Republic</t>
  </si>
  <si>
    <t>DM</t>
  </si>
  <si>
    <t>Chad</t>
  </si>
  <si>
    <t>DO</t>
  </si>
  <si>
    <t>Chile</t>
  </si>
  <si>
    <t>DJ</t>
  </si>
  <si>
    <t>China</t>
  </si>
  <si>
    <t>EC</t>
  </si>
  <si>
    <t>Cocos (Keeling) Islands</t>
  </si>
  <si>
    <t>SV</t>
  </si>
  <si>
    <t>Colombia</t>
  </si>
  <si>
    <t>CI</t>
  </si>
  <si>
    <t>Comoros</t>
  </si>
  <si>
    <t>ER</t>
  </si>
  <si>
    <t>Congo</t>
  </si>
  <si>
    <t>Cook Islands</t>
  </si>
  <si>
    <t>FJ</t>
  </si>
  <si>
    <t>Costa Rica</t>
  </si>
  <si>
    <t>Cote D'Ivoire</t>
  </si>
  <si>
    <t>GA</t>
  </si>
  <si>
    <t>Cuba</t>
  </si>
  <si>
    <t>GM</t>
  </si>
  <si>
    <t>GE</t>
  </si>
  <si>
    <t>GH</t>
  </si>
  <si>
    <t>GI</t>
  </si>
  <si>
    <t>Djibouti</t>
  </si>
  <si>
    <t>GD</t>
  </si>
  <si>
    <t>Dominica</t>
  </si>
  <si>
    <t>Dominican Republic</t>
  </si>
  <si>
    <t>East Timor</t>
  </si>
  <si>
    <t>GP</t>
  </si>
  <si>
    <t>Ecuador</t>
  </si>
  <si>
    <t>GU</t>
  </si>
  <si>
    <t>Egypt</t>
  </si>
  <si>
    <t>GT</t>
  </si>
  <si>
    <t>El Salvador</t>
  </si>
  <si>
    <t>GG</t>
  </si>
  <si>
    <t>Equatorial Guinea</t>
  </si>
  <si>
    <t>GN</t>
  </si>
  <si>
    <t>Eritrea</t>
  </si>
  <si>
    <t>GW</t>
  </si>
  <si>
    <t>GY</t>
  </si>
  <si>
    <t>Ethiopia</t>
  </si>
  <si>
    <t>HT</t>
  </si>
  <si>
    <t>Fiji</t>
  </si>
  <si>
    <t>HN</t>
  </si>
  <si>
    <t>HK</t>
  </si>
  <si>
    <t>IN</t>
  </si>
  <si>
    <t>Gabon</t>
  </si>
  <si>
    <t>ID</t>
  </si>
  <si>
    <t>Gambia</t>
  </si>
  <si>
    <t>IM</t>
  </si>
  <si>
    <t>Georgia</t>
  </si>
  <si>
    <t>IQ</t>
  </si>
  <si>
    <t>Ghana</t>
  </si>
  <si>
    <t>IR</t>
  </si>
  <si>
    <t>Gibraltar</t>
  </si>
  <si>
    <t>IL</t>
  </si>
  <si>
    <t>Grenada</t>
  </si>
  <si>
    <t>Guadeloupe</t>
  </si>
  <si>
    <t>JM</t>
  </si>
  <si>
    <t>Guam</t>
  </si>
  <si>
    <t>Guatemala</t>
  </si>
  <si>
    <t>YE</t>
  </si>
  <si>
    <t>Guernsey</t>
  </si>
  <si>
    <t>JE</t>
  </si>
  <si>
    <t>Guinea</t>
  </si>
  <si>
    <t>JO</t>
  </si>
  <si>
    <t>Guinea-Bissau</t>
  </si>
  <si>
    <t>KY</t>
  </si>
  <si>
    <t>Guyana</t>
  </si>
  <si>
    <t>KH</t>
  </si>
  <si>
    <t>Haiti</t>
  </si>
  <si>
    <t>CM</t>
  </si>
  <si>
    <t>Honduras</t>
  </si>
  <si>
    <t>Hong Kong</t>
  </si>
  <si>
    <t>CV</t>
  </si>
  <si>
    <t>KZ</t>
  </si>
  <si>
    <t>QA</t>
  </si>
  <si>
    <t>India</t>
  </si>
  <si>
    <t>KE</t>
  </si>
  <si>
    <t>Indonesia</t>
  </si>
  <si>
    <t>KG</t>
  </si>
  <si>
    <t>Iran</t>
  </si>
  <si>
    <t>KI</t>
  </si>
  <si>
    <t>Iraq</t>
  </si>
  <si>
    <t>CC</t>
  </si>
  <si>
    <t>CO</t>
  </si>
  <si>
    <t>Isle of Man</t>
  </si>
  <si>
    <t>KM</t>
  </si>
  <si>
    <t>Israel</t>
  </si>
  <si>
    <t>CD</t>
  </si>
  <si>
    <t>KR</t>
  </si>
  <si>
    <t>Jamaica</t>
  </si>
  <si>
    <t>KP</t>
  </si>
  <si>
    <t>Jersy</t>
  </si>
  <si>
    <t>CU</t>
  </si>
  <si>
    <t>Jordan</t>
  </si>
  <si>
    <t>KW</t>
  </si>
  <si>
    <t>Kazakhstan</t>
  </si>
  <si>
    <t>LA</t>
  </si>
  <si>
    <t>Kenya</t>
  </si>
  <si>
    <t>LS</t>
  </si>
  <si>
    <t>Kiribati</t>
  </si>
  <si>
    <t>Korea, Democratic People´s Republic Of</t>
  </si>
  <si>
    <t>LB</t>
  </si>
  <si>
    <t>Korea, Republic Of</t>
  </si>
  <si>
    <t>LR</t>
  </si>
  <si>
    <t>Kuwait</t>
  </si>
  <si>
    <t>LY</t>
  </si>
  <si>
    <t>Kyrgyzstan</t>
  </si>
  <si>
    <t>Lao People´s Democratic Republic</t>
  </si>
  <si>
    <t>Lebanon</t>
  </si>
  <si>
    <t>MO</t>
  </si>
  <si>
    <t>Lesotho</t>
  </si>
  <si>
    <t>MG</t>
  </si>
  <si>
    <t>Liberia</t>
  </si>
  <si>
    <t>MW</t>
  </si>
  <si>
    <t>Libyan Arab Jamahiriya</t>
  </si>
  <si>
    <t>MY</t>
  </si>
  <si>
    <t>MV</t>
  </si>
  <si>
    <t>ML</t>
  </si>
  <si>
    <t>Macau</t>
  </si>
  <si>
    <t>MA</t>
  </si>
  <si>
    <t>Macedonia</t>
  </si>
  <si>
    <t>MH</t>
  </si>
  <si>
    <t>Madagascar</t>
  </si>
  <si>
    <t>MR</t>
  </si>
  <si>
    <t>Malawi</t>
  </si>
  <si>
    <t>MU</t>
  </si>
  <si>
    <t>Malaysia</t>
  </si>
  <si>
    <t>MK</t>
  </si>
  <si>
    <t>Maldives</t>
  </si>
  <si>
    <t>MX</t>
  </si>
  <si>
    <t>Mali</t>
  </si>
  <si>
    <t>FM</t>
  </si>
  <si>
    <t>MD</t>
  </si>
  <si>
    <t>Marshall Islands</t>
  </si>
  <si>
    <t>MC</t>
  </si>
  <si>
    <t>Mauritania</t>
  </si>
  <si>
    <t>MN</t>
  </si>
  <si>
    <t>Mauritius</t>
  </si>
  <si>
    <t>ME</t>
  </si>
  <si>
    <t>Mexico</t>
  </si>
  <si>
    <t>MZ</t>
  </si>
  <si>
    <t>Micronesia, Federated States Of</t>
  </si>
  <si>
    <t>MM</t>
  </si>
  <si>
    <t>Moldova</t>
  </si>
  <si>
    <t>NA</t>
  </si>
  <si>
    <t>Monaco</t>
  </si>
  <si>
    <t>NR</t>
  </si>
  <si>
    <t>Mongolia</t>
  </si>
  <si>
    <t>NP</t>
  </si>
  <si>
    <t>Montenegro</t>
  </si>
  <si>
    <t>NZ</t>
  </si>
  <si>
    <t>Morocco</t>
  </si>
  <si>
    <t>NI</t>
  </si>
  <si>
    <t>Mozambique</t>
  </si>
  <si>
    <t>Myanmar</t>
  </si>
  <si>
    <t>NE</t>
  </si>
  <si>
    <t>Namibia</t>
  </si>
  <si>
    <t>NG</t>
  </si>
  <si>
    <t>Nauru</t>
  </si>
  <si>
    <t>Nepal</t>
  </si>
  <si>
    <t>OM</t>
  </si>
  <si>
    <t>New Zealand</t>
  </si>
  <si>
    <t>TL</t>
  </si>
  <si>
    <t>Nicaragua</t>
  </si>
  <si>
    <t>PK</t>
  </si>
  <si>
    <t>Niger</t>
  </si>
  <si>
    <t>PS</t>
  </si>
  <si>
    <t>Nigeria</t>
  </si>
  <si>
    <t>PW</t>
  </si>
  <si>
    <t>PA</t>
  </si>
  <si>
    <t>Oman</t>
  </si>
  <si>
    <t>PG</t>
  </si>
  <si>
    <t>Pakistan</t>
  </si>
  <si>
    <t>PY</t>
  </si>
  <si>
    <t>Palau</t>
  </si>
  <si>
    <t>PE</t>
  </si>
  <si>
    <t>Palestinian Authority</t>
  </si>
  <si>
    <t>PH</t>
  </si>
  <si>
    <t>Panama</t>
  </si>
  <si>
    <t>Papua New Guinea</t>
  </si>
  <si>
    <t>Paraguay</t>
  </si>
  <si>
    <t>PR</t>
  </si>
  <si>
    <t>Peru</t>
  </si>
  <si>
    <t>RW</t>
  </si>
  <si>
    <t>Philippines</t>
  </si>
  <si>
    <t>RU</t>
  </si>
  <si>
    <t>SB</t>
  </si>
  <si>
    <t>Puerto Rico</t>
  </si>
  <si>
    <t>ZM</t>
  </si>
  <si>
    <t>Qatar</t>
  </si>
  <si>
    <t>WS</t>
  </si>
  <si>
    <t>SM</t>
  </si>
  <si>
    <t>Russian Federation</t>
  </si>
  <si>
    <t>ST</t>
  </si>
  <si>
    <t>Rwanda</t>
  </si>
  <si>
    <t>SA</t>
  </si>
  <si>
    <t>Saint Kitts and Nevis</t>
  </si>
  <si>
    <t>Saint Lucia</t>
  </si>
  <si>
    <t>Saint Vincent and the Grenadines</t>
  </si>
  <si>
    <t>SN</t>
  </si>
  <si>
    <t>Samoa</t>
  </si>
  <si>
    <t>RS</t>
  </si>
  <si>
    <t>San Marino</t>
  </si>
  <si>
    <t>SC</t>
  </si>
  <si>
    <t>Sao Tome and Principe</t>
  </si>
  <si>
    <t>SL</t>
  </si>
  <si>
    <t>Saudi Arabia</t>
  </si>
  <si>
    <t>ZW</t>
  </si>
  <si>
    <t>Senegal</t>
  </si>
  <si>
    <t>SG</t>
  </si>
  <si>
    <t>Serbia</t>
  </si>
  <si>
    <t>Seychelles</t>
  </si>
  <si>
    <t>Sierra Leone</t>
  </si>
  <si>
    <t>SO</t>
  </si>
  <si>
    <t>Singapore</t>
  </si>
  <si>
    <t>LK</t>
  </si>
  <si>
    <t>KN</t>
  </si>
  <si>
    <t>Solomon Islands</t>
  </si>
  <si>
    <t>LC</t>
  </si>
  <si>
    <t>Somalia</t>
  </si>
  <si>
    <t>VC</t>
  </si>
  <si>
    <t>South Africa</t>
  </si>
  <si>
    <t>ZA</t>
  </si>
  <si>
    <t>SD</t>
  </si>
  <si>
    <t>Sri Lanka</t>
  </si>
  <si>
    <t>SR</t>
  </si>
  <si>
    <t>Sudan</t>
  </si>
  <si>
    <t>SZ</t>
  </si>
  <si>
    <t>Suriname</t>
  </si>
  <si>
    <t>SY</t>
  </si>
  <si>
    <t>Swaziland</t>
  </si>
  <si>
    <t>TJ</t>
  </si>
  <si>
    <t>TW</t>
  </si>
  <si>
    <t>TZ</t>
  </si>
  <si>
    <t>Syrian Arab Republic</t>
  </si>
  <si>
    <t>TH</t>
  </si>
  <si>
    <t>Taiwan</t>
  </si>
  <si>
    <t>TG</t>
  </si>
  <si>
    <t>Tajikistan</t>
  </si>
  <si>
    <t>TO</t>
  </si>
  <si>
    <t>Tanzania</t>
  </si>
  <si>
    <t>TT</t>
  </si>
  <si>
    <t>Thailand</t>
  </si>
  <si>
    <t>TD</t>
  </si>
  <si>
    <t>Togo</t>
  </si>
  <si>
    <t>Tonga</t>
  </si>
  <si>
    <t>TN</t>
  </si>
  <si>
    <t>Trinidad and Tobago</t>
  </si>
  <si>
    <t>TR</t>
  </si>
  <si>
    <t>Tunisia</t>
  </si>
  <si>
    <t>TM</t>
  </si>
  <si>
    <t>Turkey</t>
  </si>
  <si>
    <t>TV</t>
  </si>
  <si>
    <t>Turkmenistan</t>
  </si>
  <si>
    <t>UG</t>
  </si>
  <si>
    <t>Tuvalu</t>
  </si>
  <si>
    <t>UA</t>
  </si>
  <si>
    <t>Uganda</t>
  </si>
  <si>
    <t>Ukraine</t>
  </si>
  <si>
    <t>UY</t>
  </si>
  <si>
    <t>United Arab Emirates</t>
  </si>
  <si>
    <t>Uruguay</t>
  </si>
  <si>
    <t>UZ</t>
  </si>
  <si>
    <t>VU</t>
  </si>
  <si>
    <t>Uzbekistan</t>
  </si>
  <si>
    <t>VA</t>
  </si>
  <si>
    <t>Vanuatu</t>
  </si>
  <si>
    <t>VE</t>
  </si>
  <si>
    <t>Vatican City State</t>
  </si>
  <si>
    <t>AE</t>
  </si>
  <si>
    <t>Venezuela</t>
  </si>
  <si>
    <t>VN</t>
  </si>
  <si>
    <t>Viet Nam</t>
  </si>
  <si>
    <t>BY</t>
  </si>
  <si>
    <t>Western Sahara</t>
  </si>
  <si>
    <t>EH</t>
  </si>
  <si>
    <t>Yemen</t>
  </si>
  <si>
    <t>CF</t>
  </si>
  <si>
    <t>Zambia</t>
  </si>
  <si>
    <t>Zimbabwe</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</si>
  <si>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</si>
  <si>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</si>
  <si>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</si>
  <si>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</si>
  <si>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</si>
  <si>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</si>
  <si>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</si>
  <si>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</si>
  <si>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</si>
  <si>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</si>
  <si>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</si>
  <si>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</si>
  <si>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</si>
  <si>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</si>
  <si>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</si>
  <si>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</si>
  <si>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</si>
  <si>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</si>
  <si>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</si>
  <si>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</si>
  <si>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</si>
  <si>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</si>
  <si>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</si>
  <si>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</si>
  <si>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</si>
  <si>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</si>
  <si>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</si>
  <si>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</si>
  <si>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</si>
  <si>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</si>
  <si>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</si>
  <si>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</si>
  <si>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</si>
  <si>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</si>
  <si>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</si>
  <si>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</si>
  <si>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7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</si>
  <si>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</si>
  <si>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</si>
  <si>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</si>
  <si>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</si>
  <si>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Euro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</si>
  <si>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</si>
  <si>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</si>
  <si>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</si>
  <si>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</si>
  <si>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</si>
  <si>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</si>
  <si>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</si>
  <si>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</si>
  <si>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</si>
  <si>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</si>
  <si>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</si>
  <si>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</si>
  <si>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</si>
  <si>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</si>
  <si>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</si>
  <si>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</si>
  <si>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</si>
  <si>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</si>
  <si>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</si>
  <si>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</si>
  <si>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</si>
  <si>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</si>
  <si>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</si>
  <si>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</si>
  <si>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</si>
  <si>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</si>
  <si>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</si>
  <si>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</si>
  <si>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</si>
  <si>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</si>
  <si>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</si>
  <si>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</si>
  <si>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</si>
  <si>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</si>
  <si>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</si>
  <si>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</si>
  <si>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</si>
  <si>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</si>
  <si>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</si>
  <si>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thereof total amount of the ship mortgages according section 21 which exceed the limits laid down in section 22 para. 5 s. 2
section 28 para. 1 no. 11</t>
  </si>
  <si>
    <t>thereof total amount of the assets according section 26 para. 1 which exceed the limits laid down in section  26 para. 1 s. 6
section 28 para. 1 no. 11</t>
  </si>
  <si>
    <t>claims which exceed the limits laid down in section 26 para. 1 no. 3*
section 28 para. 1 no. 12</t>
  </si>
  <si>
    <t>claims which exceed the limits laid down in section 26 para. 1 no. 4*     
section 28 para. 1 no. 12</t>
  </si>
  <si>
    <t>claims which exceed the limits laid down in section 26 para. 1 no. 5*  
section 28 para. 1 no. 12</t>
  </si>
  <si>
    <t>Net present value pursuant to § 6 of the Pfandbrief Net Present Value Regulation for each foreign currency in Euro 
section 28 para. 1 no. 14 (Net Total)</t>
  </si>
  <si>
    <t>share of derivative transactions included in the cover pools according section 26 para. 1 no. 2 (credit quality step 3)</t>
  </si>
  <si>
    <t>share of derivative transactions included in the cover pools according section 26 para. 1 no. 3 (credit quality step 2)</t>
  </si>
  <si>
    <t>share of derivative transactions included in the cover pools according section 26 para. 1 no. 4 (credit quality step 1)</t>
  </si>
  <si>
    <t>share of derivative transactions in liabilities to be covered according section 26 para. 1 no. 2 (credit quality step 3)</t>
  </si>
  <si>
    <t>share of derivative transactions in liabilities to be covered according section 26 para. 1 no. 3 (credit quality step 2)</t>
  </si>
  <si>
    <t>share of derivative transactions in liabilities to be covered according section 26 para. 1 no. 4 (credit quality step 1)</t>
  </si>
  <si>
    <t>-</t>
  </si>
  <si>
    <t>thereof total amount of the registered liens or foreign aircraft mortgages according section 26a which exceed the limits laid down in section 26b para. 4 s. 2
section 28 para. 1 no. 11</t>
  </si>
  <si>
    <t>thereof total amount of the assets according section 26f para. 1 which exceed the limits laid down in section  26f para. 1 s. 6
section 28 para. 1 no. 11</t>
  </si>
  <si>
    <t>claims which exceed the limits laid down in section 26f para. 1 no. 3*
section 28 para. 1 no. 12</t>
  </si>
  <si>
    <t>claims which exceed the limits laid down in section 26f para. 1 no. 4*
section 28 para. 1 no. 12</t>
  </si>
  <si>
    <t>claims which exceed the limits laid down in section 26f para. 1 no. 5*
section 28 para. 1 no. 12</t>
  </si>
  <si>
    <t>share of derivative transactions included in the cover pools according section 26f para. 1 no. 1 (credit quality step 3)</t>
  </si>
  <si>
    <t>share of derivative transactions included in the cover pools according section 26f para. 1 no. 3 (credit quality step 2)</t>
  </si>
  <si>
    <t>share of derivative transactions included in the cover pools according section 26f para. 1 no. 4 (credit quality step 1)</t>
  </si>
  <si>
    <t>share of derivative transactions in liabilities to be covered according section 26f para. 1 no. 1 (credit quality step 3)</t>
  </si>
  <si>
    <t>share of derivative transactions in liabilities to be covered according section 26f para. 1 no. 3 (credit quality step 2)</t>
  </si>
  <si>
    <t>share of derivative transactions in liabilities to be covered according section 26f para. 1 no. 4 (credit quality step 1)</t>
  </si>
  <si>
    <t>Publication according to section 28 para. 1 no. 2 Pfandbrief Act</t>
  </si>
  <si>
    <t>List of International Securities Identification Numbers of the International Organization for Standardization (ISIN) by Pfandbrief class</t>
  </si>
  <si>
    <t>ISIN</t>
  </si>
  <si>
    <t>Feldbezeichnung</t>
  </si>
  <si>
    <t>Steuerdaten</t>
  </si>
  <si>
    <t>Abgeleitete Werte und Konstanten</t>
  </si>
  <si>
    <t>Angaben zur Mappe</t>
  </si>
  <si>
    <t>ErstDatum</t>
  </si>
  <si>
    <t>24.10.2022</t>
  </si>
  <si>
    <t>StatistikNr</t>
  </si>
  <si>
    <t>vdp-Statistik TvExt gem. § 28 PfandBG</t>
  </si>
  <si>
    <t>(Stand/Version)</t>
  </si>
  <si>
    <t>AktJahr</t>
  </si>
  <si>
    <t>StatistikBez</t>
  </si>
  <si>
    <t>Angaben gemäß Transparenzvorschriften</t>
  </si>
  <si>
    <t>MapVersDat</t>
  </si>
  <si>
    <t>20.07.2016</t>
  </si>
  <si>
    <t>AktMonat</t>
  </si>
  <si>
    <t>09</t>
  </si>
  <si>
    <t>ErstelltAm</t>
  </si>
  <si>
    <t>vdp, erstellt am 11-Mai-2021 mit V(3.10) bei BAR</t>
  </si>
  <si>
    <t>MapVersNr</t>
  </si>
  <si>
    <t>3.10</t>
  </si>
  <si>
    <t>Datenart</t>
  </si>
  <si>
    <t>Leer</t>
  </si>
  <si>
    <t>MapArt</t>
  </si>
  <si>
    <t>Mappenart (Intern)</t>
  </si>
  <si>
    <t>Institut</t>
  </si>
  <si>
    <t>MHB</t>
  </si>
  <si>
    <t>AuswertBasis</t>
  </si>
  <si>
    <t>Verband</t>
  </si>
  <si>
    <t>EndeBehOk</t>
  </si>
  <si>
    <t>J</t>
  </si>
  <si>
    <t>internes KZ (J=Endebehandlung durchgeführt)</t>
  </si>
  <si>
    <t>InstitutsBez</t>
  </si>
  <si>
    <t>TvInstitute</t>
  </si>
  <si>
    <t>vdp member banks</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</si>
  <si>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</si>
  <si>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</si>
  <si>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</si>
  <si>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</si>
  <si>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</si>
  <si>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</si>
  <si>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</si>
  <si>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</si>
  <si>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</si>
  <si>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</si>
  <si>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</si>
  <si>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</si>
  <si>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</si>
  <si>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</si>
  <si>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</si>
  <si>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</si>
  <si>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</si>
  <si>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</si>
  <si>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</si>
  <si>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</si>
  <si>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</si>
  <si>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</si>
  <si>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</si>
  <si>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FnRwbBerH</t>
  </si>
  <si>
    <t>* -</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</si>
  <si>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</si>
  <si>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</si>
  <si>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</si>
  <si>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</si>
  <si>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</si>
  <si>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</si>
  <si>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</si>
  <si>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</si>
  <si>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</si>
  <si>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</si>
  <si>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</si>
  <si>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</si>
  <si>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</si>
  <si>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</si>
  <si>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</si>
  <si>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</si>
  <si>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</si>
  <si>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</si>
  <si>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</si>
  <si>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</si>
  <si>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</si>
  <si>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</si>
  <si>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Q3</t>
  </si>
  <si>
    <t>Q3 2022</t>
  </si>
  <si>
    <t>CH0386949314</t>
  </si>
  <si>
    <t>CH0417086086</t>
  </si>
  <si>
    <t>CH0438965532</t>
  </si>
  <si>
    <t>CH0457206842</t>
  </si>
  <si>
    <t>CH0460872341</t>
  </si>
  <si>
    <t>CH0463112059</t>
  </si>
  <si>
    <t>CH0471297991</t>
  </si>
  <si>
    <t>CH0481013768</t>
  </si>
  <si>
    <t>CH1100259808</t>
  </si>
  <si>
    <t>CH1122290237</t>
  </si>
  <si>
    <t>CH1131931375</t>
  </si>
  <si>
    <t>CH1137407453</t>
  </si>
  <si>
    <t>CH1139995810</t>
  </si>
  <si>
    <t>CH1175016091</t>
  </si>
  <si>
    <t>CH1195555409</t>
  </si>
  <si>
    <t>DE000MHB0121</t>
  </si>
  <si>
    <t>DE000MHB0139</t>
  </si>
  <si>
    <t>DE000MHB10J3</t>
  </si>
  <si>
    <t>DE000MHB12J9</t>
  </si>
  <si>
    <t>DE000MHB13J7</t>
  </si>
  <si>
    <t>DE000MHB14J5</t>
  </si>
  <si>
    <t>DE000MHB17J8</t>
  </si>
  <si>
    <t>DE000MHB18J6</t>
  </si>
  <si>
    <t>DE000MHB1954</t>
  </si>
  <si>
    <t>DE000MHB19J4</t>
  </si>
  <si>
    <t>DE000MHB20J2</t>
  </si>
  <si>
    <t>DE000MHB2135</t>
  </si>
  <si>
    <t>DE000MHB2192</t>
  </si>
  <si>
    <t>DE000MHB21J0</t>
  </si>
  <si>
    <t>DE000MHB2234</t>
  </si>
  <si>
    <t>DE000MHB2242</t>
  </si>
  <si>
    <t>DE000MHB2283</t>
  </si>
  <si>
    <t>DE000MHB22J8</t>
  </si>
  <si>
    <t>DE000MHB2317</t>
  </si>
  <si>
    <t>DE000MHB2374</t>
  </si>
  <si>
    <t>DE000MHB23J6</t>
  </si>
  <si>
    <t>DE000MHB2432</t>
  </si>
  <si>
    <t>DE000MHB2440</t>
  </si>
  <si>
    <t>DE000MHB2457</t>
  </si>
  <si>
    <t>DE000MHB24J4</t>
  </si>
  <si>
    <t>DE000MHB25J1</t>
  </si>
  <si>
    <t>DE000MHB2648</t>
  </si>
  <si>
    <t>DE000MHB2697</t>
  </si>
  <si>
    <t>DE000MHB26J9</t>
  </si>
  <si>
    <t>DE000MHB2705</t>
  </si>
  <si>
    <t>DE000MHB2721</t>
  </si>
  <si>
    <t>DE000MHB2739</t>
  </si>
  <si>
    <t>DE000MHB2754</t>
  </si>
  <si>
    <t>DE000MHB27J7</t>
  </si>
  <si>
    <t>DE000MHB2812</t>
  </si>
  <si>
    <t>DE000MHB2820</t>
  </si>
  <si>
    <t>DE000MHB2838</t>
  </si>
  <si>
    <t>DE000MHB2853</t>
  </si>
  <si>
    <t>DE000MHB2861</t>
  </si>
  <si>
    <t>DE000MHB2887</t>
  </si>
  <si>
    <t>DE000MHB2895</t>
  </si>
  <si>
    <t>DE000MHB28J5</t>
  </si>
  <si>
    <t>DE000MHB2945</t>
  </si>
  <si>
    <t>DE000MHB2960</t>
  </si>
  <si>
    <t>DE000MHB2978</t>
  </si>
  <si>
    <t>DE000MHB2994</t>
  </si>
  <si>
    <t>DE000MHB29J3</t>
  </si>
  <si>
    <t>DE000MHB30J1</t>
  </si>
  <si>
    <t>DE000MHB31J9</t>
  </si>
  <si>
    <t>DE000MHB4024</t>
  </si>
  <si>
    <t>DE000MHB4057</t>
  </si>
  <si>
    <t>DE000MHB4107</t>
  </si>
  <si>
    <t>DE000MHB4149</t>
  </si>
  <si>
    <t>DE000MHB4156</t>
  </si>
  <si>
    <t>DE000MHB4164</t>
  </si>
  <si>
    <t>DE000MHB4172</t>
  </si>
  <si>
    <t>DE000MHB4198</t>
  </si>
  <si>
    <t>DE000MHB4206</t>
  </si>
  <si>
    <t>DE000MHB4214</t>
  </si>
  <si>
    <t>DE000MHB4248</t>
  </si>
  <si>
    <t>DE000MHB4255</t>
  </si>
  <si>
    <t>DE000MHB4263</t>
  </si>
  <si>
    <t>DE000MHB4289</t>
  </si>
  <si>
    <t>DE000MHB4297</t>
  </si>
  <si>
    <t>DE000MHB4305</t>
  </si>
  <si>
    <t>DE000MHB4339</t>
  </si>
  <si>
    <t>DE000MHB4354</t>
  </si>
  <si>
    <t>DE000MHB4370</t>
  </si>
  <si>
    <t>DE000MHB4388</t>
  </si>
  <si>
    <t>DE000MHB4396</t>
  </si>
  <si>
    <t>DE000MHB4404</t>
  </si>
  <si>
    <t>DE000MHB4412</t>
  </si>
  <si>
    <t>DE000MHB4420</t>
  </si>
  <si>
    <t>DE000MHB4438</t>
  </si>
  <si>
    <t>DE000MHB4446</t>
  </si>
  <si>
    <t>DE000MHB4479</t>
  </si>
  <si>
    <t>DE000MHB4487</t>
  </si>
  <si>
    <t>DE000MHB4495</t>
  </si>
  <si>
    <t>DE000MHB4529</t>
  </si>
  <si>
    <t>DE000MHB4552</t>
  </si>
  <si>
    <t>DE000MHB4560</t>
  </si>
  <si>
    <t>DE000MHB4586</t>
  </si>
  <si>
    <t>DE000MHB4602</t>
  </si>
  <si>
    <t>DE000MHB4610</t>
  </si>
  <si>
    <t>DE000MHB4636</t>
  </si>
  <si>
    <t>DE000MHB4644</t>
  </si>
  <si>
    <t>DE000MHB4651</t>
  </si>
  <si>
    <t>DE000MHB4669</t>
  </si>
  <si>
    <t>DE000MHB4677</t>
  </si>
  <si>
    <t>DE000MHB4685</t>
  </si>
  <si>
    <t>DE000MHB4693</t>
  </si>
  <si>
    <t>DE000MHB4701</t>
  </si>
  <si>
    <t>DE000MHB4719</t>
  </si>
  <si>
    <t>DE000MHB61H0</t>
  </si>
  <si>
    <t>DE000MHB9171</t>
  </si>
  <si>
    <t>DE000MHB3349</t>
  </si>
  <si>
    <t>* The dynamic approach was used for calculating the risk-adjusted net present value
   according to section 5 para. 1 no. 2 of the Net Present Value Regulation (PfandBarwertV).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</si>
</sst>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6"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b/>
      <sz val="8"/>
      <color rgb="FF004461"/>
      <name val="Verdana"/>
      <family val="2"/>
      <charset val="1"/>
    </font>
    <font>
      <sz val="7"/>
      <color rgb="FF004461"/>
      <name val="Verdana"/>
      <family val="2"/>
      <charset val="1"/>
    </font>
    <font>
      <sz val="10"/>
      <color rgb="FF004461"/>
      <name val="Arial"/>
      <family val="2"/>
      <charset val="1"/>
    </font>
    <font>
      <sz val="8"/>
      <color rgb="FF004461"/>
      <name val="Verdana"/>
      <family val="2"/>
      <charset val="1"/>
    </font>
    <font>
      <b/>
      <sz val="7"/>
      <color rgb="FF004461"/>
      <name val="Verdana"/>
      <family val="2"/>
      <charset val="1"/>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s>
  <borders count="18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52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0" fontId="15" fillId="2" borderId="3" xfId="0" applyFont="1" applyFill="1" applyBorder="1" applyAlignment="1">
      <alignment vertical="top"/>
    </xf>
    <xf numFmtId="0" fontId="17" fillId="2" borderId="3" xfId="0" applyFont="1" applyFill="1" applyBorder="1"/>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xf>
    <xf numFmtId="165" fontId="19" fillId="4" borderId="0" xfId="0" applyNumberFormat="1" applyFont="1" applyFill="1" applyAlignment="1">
      <alignment horizontal="right"/>
    </xf>
    <xf numFmtId="165" fontId="19" fillId="2" borderId="0" xfId="0" applyNumberFormat="1" applyFont="1" applyFill="1" applyAlignment="1">
      <alignment horizontal="right"/>
    </xf>
    <xf numFmtId="164" fontId="19" fillId="0" borderId="0" xfId="0" applyNumberFormat="1" applyFont="1" applyAlignment="1">
      <alignment vertical="top"/>
    </xf>
    <xf numFmtId="164" fontId="19" fillId="0" borderId="0" xfId="0" applyNumberFormat="1" applyFont="1" applyAlignment="1">
      <alignment horizontal="right" vertical="center"/>
    </xf>
    <xf numFmtId="165" fontId="19" fillId="4" borderId="0" xfId="0" applyNumberFormat="1" applyFont="1" applyFill="1" applyAlignment="1">
      <alignment horizontal="right" vertical="top"/>
    </xf>
    <xf numFmtId="165" fontId="19" fillId="2" borderId="0" xfId="0" applyNumberFormat="1" applyFont="1" applyFill="1" applyAlignment="1">
      <alignment horizontal="right" vertical="top"/>
    </xf>
    <xf numFmtId="164" fontId="19" fillId="0" borderId="4" xfId="0" applyNumberFormat="1" applyFont="1" applyBorder="1" applyAlignment="1">
      <alignment horizontal="right"/>
    </xf>
    <xf numFmtId="165" fontId="19" fillId="4" borderId="4" xfId="0" applyNumberFormat="1" applyFont="1" applyFill="1" applyBorder="1" applyAlignment="1">
      <alignment horizontal="right"/>
    </xf>
    <xf numFmtId="165" fontId="19" fillId="2" borderId="4" xfId="0" applyNumberFormat="1" applyFont="1" applyFill="1" applyBorder="1" applyAlignment="1">
      <alignment horizontal="right"/>
    </xf>
    <xf numFmtId="164" fontId="19" fillId="2" borderId="3" xfId="0" applyNumberFormat="1" applyFont="1" applyFill="1" applyBorder="1" applyAlignment="1">
      <alignment vertical="top"/>
    </xf>
    <xf numFmtId="164" fontId="19" fillId="2" borderId="3" xfId="0" applyNumberFormat="1" applyFont="1" applyFill="1" applyBorder="1" applyAlignment="1">
      <alignment horizontal="right" vertical="top"/>
    </xf>
    <xf numFmtId="165" fontId="19" fillId="4" borderId="3" xfId="0" applyNumberFormat="1" applyFont="1" applyFill="1" applyBorder="1" applyAlignment="1">
      <alignment horizontal="right" vertical="top"/>
    </xf>
    <xf numFmtId="165" fontId="19" fillId="2" borderId="3" xfId="0" applyNumberFormat="1" applyFont="1" applyFill="1" applyBorder="1" applyAlignment="1">
      <alignment horizontal="right" vertical="top"/>
    </xf>
    <xf numFmtId="164" fontId="20" fillId="0" borderId="0" xfId="0" applyNumberFormat="1" applyFont="1"/>
    <xf numFmtId="164" fontId="19" fillId="0" borderId="0" xfId="0" applyNumberFormat="1" applyFont="1"/>
    <xf numFmtId="164" fontId="19" fillId="0" borderId="0" xfId="0" applyNumberFormat="1" applyFont="1" applyAlignment="1">
      <alignment horizontal="right" vertical="top"/>
    </xf>
    <xf numFmtId="164" fontId="19" fillId="2" borderId="0" xfId="0" applyNumberFormat="1" applyFont="1" applyFill="1" applyAlignment="1">
      <alignment horizontal="right" vertical="top"/>
    </xf>
    <xf numFmtId="164" fontId="19" fillId="0" borderId="5" xfId="0" applyNumberFormat="1" applyFont="1" applyBorder="1" applyAlignment="1">
      <alignment horizontal="left" vertical="center" wrapText="1"/>
    </xf>
    <xf numFmtId="164" fontId="19" fillId="0" borderId="5" xfId="0" applyNumberFormat="1" applyFont="1" applyBorder="1" applyAlignment="1">
      <alignment horizontal="right" vertical="center"/>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165" fontId="19" fillId="3" borderId="3" xfId="0" applyNumberFormat="1" applyFont="1" applyFill="1" applyBorder="1" applyAlignment="1">
      <alignment horizontal="right" vertical="top"/>
    </xf>
    <xf numFmtId="164" fontId="19" fillId="0" borderId="3" xfId="0" applyNumberFormat="1" applyFont="1" applyBorder="1" applyAlignment="1">
      <alignment horizontal="right" vertical="center"/>
    </xf>
    <xf numFmtId="164" fontId="19" fillId="0" borderId="3" xfId="0" applyNumberFormat="1" applyFont="1" applyBorder="1" applyAlignment="1">
      <alignment horizontal="right" vertical="top"/>
    </xf>
    <xf numFmtId="0" fontId="19" fillId="0" borderId="0" xfId="0" applyFont="1" applyAlignment="1">
      <alignment horizontal="right"/>
    </xf>
    <xf numFmtId="0" fontId="0" fillId="0" borderId="0" xfId="0"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9" fillId="2" borderId="0" xfId="0" applyNumberFormat="1" applyFont="1" applyFill="1"/>
    <xf numFmtId="164" fontId="16" fillId="5" borderId="0" xfId="0" applyNumberFormat="1" applyFont="1" applyFill="1" applyAlignment="1">
      <alignment horizontal="left"/>
    </xf>
    <xf numFmtId="164" fontId="18" fillId="6" borderId="2" xfId="0" applyNumberFormat="1" applyFont="1" applyFill="1" applyBorder="1" applyAlignment="1">
      <alignment horizontal="center"/>
    </xf>
    <xf numFmtId="164" fontId="19" fillId="5" borderId="0" xfId="0" applyNumberFormat="1" applyFont="1" applyFill="1"/>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1" xfId="0" applyNumberFormat="1" applyFont="1" applyFill="1" applyBorder="1" applyAlignment="1">
      <alignment horizontal="left" vertical="center"/>
    </xf>
    <xf numFmtId="164" fontId="19" fillId="3" borderId="12" xfId="0" applyNumberFormat="1" applyFont="1" applyFill="1" applyBorder="1" applyAlignment="1">
      <alignment horizontal="center" vertical="center"/>
    </xf>
    <xf numFmtId="164" fontId="23" fillId="3" borderId="12" xfId="0" applyNumberFormat="1" applyFont="1" applyFill="1" applyBorder="1" applyAlignment="1">
      <alignment horizontal="center" vertical="center"/>
    </xf>
    <xf numFmtId="164" fontId="19" fillId="3" borderId="12" xfId="0" applyNumberFormat="1" applyFont="1" applyFill="1" applyBorder="1" applyAlignment="1">
      <alignment horizontal="center"/>
    </xf>
    <xf numFmtId="164" fontId="19" fillId="3" borderId="13" xfId="0" applyNumberFormat="1" applyFont="1" applyFill="1" applyBorder="1" applyAlignment="1">
      <alignment horizontal="center"/>
    </xf>
    <xf numFmtId="164" fontId="19" fillId="3" borderId="12" xfId="0" applyNumberFormat="1" applyFont="1" applyFill="1" applyBorder="1" applyAlignment="1">
      <alignment vertical="center"/>
    </xf>
    <xf numFmtId="164" fontId="19" fillId="3" borderId="13" xfId="0" applyNumberFormat="1" applyFont="1" applyFill="1" applyBorder="1" applyAlignment="1">
      <alignment vertical="center"/>
    </xf>
    <xf numFmtId="164" fontId="19" fillId="3" borderId="12" xfId="0" applyNumberFormat="1" applyFont="1" applyFill="1" applyBorder="1"/>
    <xf numFmtId="164" fontId="19" fillId="3" borderId="13" xfId="0" applyNumberFormat="1" applyFont="1" applyFill="1" applyBorder="1"/>
    <xf numFmtId="164" fontId="18" fillId="6" borderId="2" xfId="0" applyNumberFormat="1" applyFont="1" applyFill="1" applyBorder="1" applyAlignment="1">
      <alignment vertical="center"/>
    </xf>
    <xf numFmtId="164" fontId="19" fillId="6" borderId="11" xfId="0" applyNumberFormat="1" applyFont="1" applyFill="1" applyBorder="1" applyAlignment="1">
      <alignment vertical="center"/>
    </xf>
    <xf numFmtId="164" fontId="19" fillId="6" borderId="12" xfId="0" applyNumberFormat="1" applyFont="1" applyFill="1" applyBorder="1" applyAlignment="1">
      <alignment vertical="center"/>
    </xf>
    <xf numFmtId="164" fontId="18" fillId="6" borderId="14" xfId="0" applyNumberFormat="1" applyFont="1" applyFill="1" applyBorder="1" applyAlignment="1">
      <alignment vertical="center"/>
    </xf>
    <xf numFmtId="164" fontId="19" fillId="6" borderId="12" xfId="0" applyNumberFormat="1" applyFont="1" applyFill="1" applyBorder="1"/>
    <xf numFmtId="164" fontId="19" fillId="2" borderId="7" xfId="0" applyNumberFormat="1" applyFont="1" applyFill="1" applyBorder="1"/>
    <xf numFmtId="164" fontId="19" fillId="2" borderId="15"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5" xfId="0" applyNumberFormat="1" applyFont="1" applyFill="1" applyBorder="1"/>
    <xf numFmtId="165" fontId="19" fillId="4" borderId="16" xfId="0" applyNumberFormat="1" applyFont="1" applyFill="1" applyBorder="1"/>
    <xf numFmtId="165" fontId="19" fillId="2" borderId="15" xfId="0" applyNumberFormat="1" applyFont="1" applyFill="1" applyBorder="1"/>
    <xf numFmtId="165" fontId="19" fillId="2" borderId="16"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7"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8" xfId="0" applyNumberFormat="1" applyFont="1" applyFill="1" applyBorder="1" applyAlignment="1">
      <alignment vertical="center"/>
    </xf>
    <xf numFmtId="164" fontId="18" fillId="3" borderId="20" xfId="0" applyNumberFormat="1" applyFont="1" applyFill="1" applyBorder="1"/>
    <xf numFmtId="164" fontId="18" fillId="3" borderId="0" xfId="0" applyNumberFormat="1" applyFont="1" applyFill="1"/>
    <xf numFmtId="164" fontId="18" fillId="6" borderId="21" xfId="0" applyNumberFormat="1" applyFont="1" applyFill="1" applyBorder="1"/>
    <xf numFmtId="164" fontId="18" fillId="3" borderId="22" xfId="0" applyNumberFormat="1" applyFont="1" applyFill="1" applyBorder="1"/>
    <xf numFmtId="164" fontId="18" fillId="6" borderId="11" xfId="0" applyNumberFormat="1" applyFont="1" applyFill="1" applyBorder="1"/>
    <xf numFmtId="164" fontId="19" fillId="6" borderId="23"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20" xfId="0" applyNumberFormat="1" applyFont="1" applyFill="1" applyBorder="1" applyAlignment="1">
      <alignment vertical="top" wrapText="1"/>
    </xf>
    <xf numFmtId="164" fontId="18" fillId="3" borderId="24"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2" xfId="0" applyNumberFormat="1" applyFont="1" applyFill="1" applyBorder="1" applyAlignment="1">
      <alignment vertical="top" wrapText="1"/>
    </xf>
    <xf numFmtId="164" fontId="18" fillId="6" borderId="26"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8" xfId="0" applyNumberFormat="1" applyFont="1" applyBorder="1" applyAlignment="1">
      <alignment horizontal="center"/>
    </xf>
    <xf numFmtId="164" fontId="19" fillId="0" borderId="15" xfId="0" applyNumberFormat="1" applyFont="1" applyBorder="1" applyAlignment="1">
      <alignment horizontal="center"/>
    </xf>
    <xf numFmtId="164" fontId="19" fillId="0" borderId="16" xfId="0" applyNumberFormat="1" applyFont="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4" fontId="19" fillId="2" borderId="31" xfId="0" applyNumberFormat="1" applyFont="1" applyFill="1" applyBorder="1" applyAlignment="1">
      <alignment horizontal="center"/>
    </xf>
    <xf numFmtId="165" fontId="19" fillId="4" borderId="27" xfId="0" applyNumberFormat="1" applyFont="1" applyFill="1" applyBorder="1"/>
    <xf numFmtId="165" fontId="19" fillId="4" borderId="28" xfId="0" applyNumberFormat="1" applyFont="1" applyFill="1" applyBorder="1"/>
    <xf numFmtId="165" fontId="19" fillId="4" borderId="29" xfId="0" applyNumberFormat="1" applyFont="1" applyFill="1" applyBorder="1"/>
    <xf numFmtId="165" fontId="19" fillId="4" borderId="31" xfId="0" applyNumberFormat="1" applyFont="1" applyFill="1" applyBorder="1"/>
    <xf numFmtId="165" fontId="19" fillId="0" borderId="27" xfId="0" applyNumberFormat="1" applyFont="1" applyBorder="1"/>
    <xf numFmtId="165" fontId="19" fillId="0" borderId="28" xfId="0" applyNumberFormat="1" applyFont="1" applyBorder="1"/>
    <xf numFmtId="165" fontId="19" fillId="0" borderId="15" xfId="0" applyNumberFormat="1" applyFont="1" applyBorder="1"/>
    <xf numFmtId="165" fontId="19" fillId="0" borderId="16" xfId="0" applyNumberFormat="1" applyFont="1" applyBorder="1"/>
    <xf numFmtId="165" fontId="19" fillId="0" borderId="29" xfId="0" applyNumberFormat="1" applyFont="1" applyBorder="1"/>
    <xf numFmtId="165" fontId="19" fillId="0" borderId="31" xfId="0" applyNumberFormat="1" applyFont="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19" fillId="0" borderId="35" xfId="0" applyNumberFormat="1" applyFont="1" applyBorder="1"/>
    <xf numFmtId="165" fontId="19" fillId="0" borderId="36" xfId="0" applyNumberFormat="1" applyFont="1" applyBorder="1"/>
    <xf numFmtId="165" fontId="19" fillId="0" borderId="37" xfId="0" applyNumberFormat="1" applyFont="1" applyBorder="1"/>
    <xf numFmtId="165" fontId="19" fillId="0" borderId="38" xfId="0" applyNumberFormat="1" applyFont="1" applyBorder="1"/>
    <xf numFmtId="165" fontId="19" fillId="4" borderId="40" xfId="0" applyNumberFormat="1" applyFont="1" applyFill="1" applyBorder="1"/>
    <xf numFmtId="165" fontId="19" fillId="4" borderId="41" xfId="0" applyNumberFormat="1" applyFont="1" applyFill="1" applyBorder="1"/>
    <xf numFmtId="165" fontId="19" fillId="4" borderId="42" xfId="0" applyNumberFormat="1" applyFont="1" applyFill="1" applyBorder="1"/>
    <xf numFmtId="165" fontId="19" fillId="4" borderId="43" xfId="0" applyNumberFormat="1" applyFont="1" applyFill="1" applyBorder="1"/>
    <xf numFmtId="165" fontId="19" fillId="0" borderId="40" xfId="0" applyNumberFormat="1" applyFont="1" applyBorder="1"/>
    <xf numFmtId="165" fontId="19" fillId="0" borderId="41" xfId="0" applyNumberFormat="1" applyFont="1" applyBorder="1"/>
    <xf numFmtId="165" fontId="19" fillId="0" borderId="42" xfId="0" applyNumberFormat="1" applyFont="1" applyBorder="1"/>
    <xf numFmtId="165" fontId="19" fillId="0" borderId="43" xfId="0" applyNumberFormat="1" applyFont="1" applyBorder="1"/>
    <xf numFmtId="165" fontId="26" fillId="7" borderId="43" xfId="0" applyNumberFormat="1" applyFont="1" applyFill="1" applyBorder="1"/>
    <xf numFmtId="165" fontId="26" fillId="7" borderId="42" xfId="0" applyNumberFormat="1" applyFont="1" applyFill="1" applyBorder="1"/>
    <xf numFmtId="164" fontId="27" fillId="0" borderId="0" xfId="0" applyNumberFormat="1" applyFont="1"/>
    <xf numFmtId="0" fontId="0" fillId="0" borderId="49" xfId="0" applyBorder="1"/>
    <xf numFmtId="164" fontId="19" fillId="2" borderId="50" xfId="0" applyNumberFormat="1" applyFont="1" applyFill="1" applyBorder="1"/>
    <xf numFmtId="164" fontId="18" fillId="2" borderId="50" xfId="0" applyNumberFormat="1" applyFont="1" applyFill="1" applyBorder="1"/>
    <xf numFmtId="164" fontId="5" fillId="0" borderId="51" xfId="0" applyNumberFormat="1" applyFont="1" applyBorder="1"/>
    <xf numFmtId="49" fontId="5" fillId="0" borderId="51" xfId="0" applyNumberFormat="1" applyFont="1" applyBorder="1"/>
    <xf numFmtId="0" fontId="0" fillId="0" borderId="52" xfId="0" applyBorder="1"/>
    <xf numFmtId="164" fontId="19" fillId="0" borderId="33"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53" xfId="0" applyNumberFormat="1" applyFont="1" applyFill="1" applyBorder="1" applyAlignment="1">
      <alignment horizontal="right"/>
    </xf>
    <xf numFmtId="0" fontId="0" fillId="0" borderId="0" xfId="0" applyAlignment="1">
      <alignment horizontal="left" vertical="center"/>
    </xf>
    <xf numFmtId="0" fontId="28" fillId="0" borderId="0" xfId="0" applyFont="1" applyAlignment="1">
      <alignment horizontal="left" vertical="center"/>
    </xf>
    <xf numFmtId="164" fontId="19" fillId="0" borderId="54" xfId="0" applyNumberFormat="1" applyFont="1" applyBorder="1" applyAlignment="1">
      <alignment horizontal="center" vertical="center"/>
    </xf>
    <xf numFmtId="165" fontId="19" fillId="4" borderId="55" xfId="0" applyNumberFormat="1" applyFont="1" applyFill="1" applyBorder="1" applyAlignment="1">
      <alignment horizontal="right" vertical="center"/>
    </xf>
    <xf numFmtId="164" fontId="19" fillId="0" borderId="53" xfId="0" applyNumberFormat="1" applyFont="1" applyBorder="1" applyAlignment="1">
      <alignment horizontal="center"/>
    </xf>
    <xf numFmtId="164" fontId="19" fillId="0" borderId="56"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5" xfId="0" applyNumberFormat="1" applyFont="1" applyBorder="1" applyAlignment="1">
      <alignment horizontal="center" vertical="center"/>
    </xf>
    <xf numFmtId="164" fontId="19" fillId="0" borderId="58" xfId="0" applyNumberFormat="1" applyFont="1" applyBorder="1" applyAlignment="1">
      <alignment horizontal="left" vertical="center" wrapText="1"/>
    </xf>
    <xf numFmtId="164" fontId="19" fillId="0" borderId="59" xfId="0" applyNumberFormat="1" applyFont="1" applyBorder="1" applyAlignment="1">
      <alignment horizontal="left" vertical="center" wrapText="1"/>
    </xf>
    <xf numFmtId="165" fontId="19" fillId="4" borderId="54" xfId="0" applyNumberFormat="1" applyFont="1" applyFill="1" applyBorder="1" applyAlignment="1">
      <alignment horizontal="right" vertical="center"/>
    </xf>
    <xf numFmtId="165" fontId="19" fillId="4" borderId="56" xfId="0" applyNumberFormat="1" applyFont="1" applyFill="1" applyBorder="1" applyAlignment="1">
      <alignment horizontal="right" vertical="center"/>
    </xf>
    <xf numFmtId="0" fontId="29" fillId="0" borderId="0" xfId="0" applyFont="1"/>
    <xf numFmtId="0" fontId="30" fillId="8" borderId="0" xfId="0" applyFont="1" applyFill="1"/>
    <xf numFmtId="0" fontId="31" fillId="0" borderId="0" xfId="0" applyFont="1"/>
    <xf numFmtId="0" fontId="30" fillId="4" borderId="0" xfId="0" applyFont="1" applyFill="1"/>
    <xf numFmtId="0" fontId="30" fillId="7" borderId="0" xfId="0" applyFont="1" applyFill="1"/>
    <xf numFmtId="0" fontId="9" fillId="2" borderId="0" xfId="0" applyFont="1" applyFill="1"/>
    <xf numFmtId="0" fontId="32" fillId="0" borderId="0" xfId="0" applyFont="1"/>
    <xf numFmtId="166" fontId="0" fillId="8" borderId="0" xfId="0" applyNumberFormat="1" applyFill="1" applyAlignment="1">
      <alignment horizontal="left"/>
    </xf>
    <xf numFmtId="166" fontId="33" fillId="0" borderId="0" xfId="0" applyNumberFormat="1" applyFont="1" applyAlignment="1">
      <alignment horizontal="left"/>
    </xf>
    <xf numFmtId="166" fontId="32" fillId="0" borderId="0" xfId="0" applyNumberFormat="1" applyFont="1" applyAlignment="1">
      <alignment horizontal="left"/>
    </xf>
    <xf numFmtId="0" fontId="0" fillId="4" borderId="0" xfId="0" applyFill="1"/>
    <xf numFmtId="0" fontId="33" fillId="0" borderId="0" xfId="0" applyFont="1"/>
    <xf numFmtId="0" fontId="0" fillId="7" borderId="0" xfId="0" applyFill="1"/>
    <xf numFmtId="0" fontId="0" fillId="8" borderId="0" xfId="0" applyFill="1" applyAlignment="1">
      <alignment horizontal="left"/>
    </xf>
    <xf numFmtId="0" fontId="33" fillId="0" borderId="0" xfId="0" applyFont="1" applyAlignment="1">
      <alignment horizontal="left"/>
    </xf>
    <xf numFmtId="0" fontId="32"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3" fillId="0" borderId="0" xfId="0" applyNumberFormat="1" applyFont="1"/>
    <xf numFmtId="49" fontId="32"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63" xfId="0" applyNumberFormat="1" applyFont="1" applyBorder="1" applyAlignment="1">
      <alignment horizontal="center"/>
    </xf>
    <xf numFmtId="165" fontId="19" fillId="4" borderId="63" xfId="0" applyNumberFormat="1" applyFont="1" applyFill="1" applyBorder="1" applyAlignment="1">
      <alignment horizontal="right"/>
    </xf>
    <xf numFmtId="165" fontId="19" fillId="2" borderId="64" xfId="0" applyNumberFormat="1" applyFont="1" applyFill="1" applyBorder="1" applyAlignment="1">
      <alignment horizontal="right"/>
    </xf>
    <xf numFmtId="164" fontId="16" fillId="5" borderId="66" xfId="0" applyNumberFormat="1" applyFont="1" applyFill="1" applyBorder="1" applyAlignment="1">
      <alignment vertical="center"/>
    </xf>
    <xf numFmtId="164" fontId="19" fillId="0" borderId="65" xfId="0" applyNumberFormat="1" applyFont="1" applyBorder="1" applyAlignment="1">
      <alignment horizontal="center"/>
    </xf>
    <xf numFmtId="165" fontId="19" fillId="4" borderId="69" xfId="0" applyNumberFormat="1" applyFont="1" applyFill="1" applyBorder="1" applyAlignment="1">
      <alignment horizontal="right"/>
    </xf>
    <xf numFmtId="165" fontId="19" fillId="2" borderId="70" xfId="0" applyNumberFormat="1" applyFont="1" applyFill="1" applyBorder="1" applyAlignment="1">
      <alignment horizontal="right"/>
    </xf>
    <xf numFmtId="165" fontId="19" fillId="2" borderId="71" xfId="0" applyNumberFormat="1" applyFont="1" applyFill="1" applyBorder="1" applyAlignment="1">
      <alignment horizontal="right" vertical="center"/>
    </xf>
    <xf numFmtId="164" fontId="16" fillId="5" borderId="67" xfId="0" applyNumberFormat="1" applyFont="1" applyFill="1" applyBorder="1" applyAlignment="1">
      <alignment vertical="center"/>
    </xf>
    <xf numFmtId="165" fontId="19" fillId="2" borderId="73" xfId="0" applyNumberFormat="1" applyFont="1" applyFill="1" applyBorder="1" applyAlignment="1">
      <alignment horizontal="right"/>
    </xf>
    <xf numFmtId="165" fontId="19" fillId="2" borderId="75" xfId="0" applyNumberFormat="1" applyFont="1" applyFill="1" applyBorder="1" applyAlignment="1">
      <alignment horizontal="right" vertical="center"/>
    </xf>
    <xf numFmtId="165" fontId="19" fillId="2" borderId="77" xfId="0" applyNumberFormat="1" applyFont="1" applyFill="1" applyBorder="1" applyAlignment="1">
      <alignment horizontal="right" vertical="center"/>
    </xf>
    <xf numFmtId="165" fontId="19" fillId="4" borderId="78" xfId="0" applyNumberFormat="1" applyFont="1" applyFill="1" applyBorder="1" applyAlignment="1">
      <alignment horizontal="right" vertical="center"/>
    </xf>
    <xf numFmtId="165" fontId="19" fillId="2" borderId="79" xfId="0" applyNumberFormat="1" applyFont="1" applyFill="1" applyBorder="1" applyAlignment="1">
      <alignment horizontal="right" vertical="center"/>
    </xf>
    <xf numFmtId="165" fontId="19" fillId="2" borderId="7" xfId="0" applyNumberFormat="1" applyFont="1" applyFill="1" applyBorder="1"/>
    <xf numFmtId="0" fontId="28" fillId="0" borderId="0" xfId="0" applyFont="1"/>
    <xf numFmtId="164" fontId="20" fillId="0" borderId="68" xfId="0" applyNumberFormat="1" applyFont="1" applyBorder="1"/>
    <xf numFmtId="164" fontId="19" fillId="0" borderId="0" xfId="0" applyNumberFormat="1" applyFont="1" applyAlignment="1">
      <alignment horizontal="left" vertical="center" wrapText="1"/>
    </xf>
    <xf numFmtId="164" fontId="19" fillId="0" borderId="78" xfId="0" applyNumberFormat="1" applyFont="1" applyBorder="1" applyAlignment="1">
      <alignment horizontal="center" vertical="center"/>
    </xf>
    <xf numFmtId="164" fontId="19" fillId="0" borderId="65" xfId="0" applyNumberFormat="1" applyFont="1" applyBorder="1" applyAlignment="1">
      <alignment horizontal="center" vertical="center"/>
    </xf>
    <xf numFmtId="165" fontId="19" fillId="4" borderId="6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165" fontId="19" fillId="2" borderId="82" xfId="0" applyNumberFormat="1" applyFont="1" applyFill="1" applyBorder="1" applyAlignment="1">
      <alignment horizontal="right" vertical="center"/>
    </xf>
    <xf numFmtId="0" fontId="38" fillId="0" borderId="0" xfId="0" applyFont="1"/>
    <xf numFmtId="0" fontId="39" fillId="0" borderId="0" xfId="0" applyFont="1"/>
    <xf numFmtId="164" fontId="18" fillId="12" borderId="2" xfId="0" applyNumberFormat="1" applyFont="1" applyFill="1" applyBorder="1" applyAlignment="1">
      <alignment horizontal="center" vertical="center" wrapText="1"/>
    </xf>
    <xf numFmtId="164" fontId="19" fillId="0" borderId="62" xfId="0" applyNumberFormat="1" applyFont="1" applyBorder="1" applyAlignment="1">
      <alignment horizontal="left" vertical="center" wrapText="1"/>
    </xf>
    <xf numFmtId="164" fontId="19" fillId="13" borderId="80" xfId="0" applyNumberFormat="1" applyFont="1" applyFill="1" applyBorder="1" applyAlignment="1">
      <alignment horizontal="left"/>
    </xf>
    <xf numFmtId="164" fontId="19" fillId="13" borderId="17" xfId="0" applyNumberFormat="1" applyFont="1" applyFill="1" applyBorder="1" applyAlignment="1">
      <alignment horizontal="left"/>
    </xf>
    <xf numFmtId="164" fontId="19" fillId="13" borderId="19" xfId="0" applyNumberFormat="1" applyFont="1" applyFill="1" applyBorder="1" applyAlignment="1">
      <alignment horizontal="left"/>
    </xf>
    <xf numFmtId="164" fontId="37" fillId="0" borderId="0" xfId="0" applyNumberFormat="1" applyFont="1"/>
    <xf numFmtId="164" fontId="35" fillId="0" borderId="74" xfId="0" applyNumberFormat="1" applyFont="1" applyBorder="1" applyAlignment="1">
      <alignment horizontal="left" vertical="center" wrapText="1"/>
    </xf>
    <xf numFmtId="164" fontId="19" fillId="0" borderId="74" xfId="0" applyNumberFormat="1" applyFont="1" applyBorder="1" applyAlignment="1">
      <alignment horizontal="left" vertical="center" wrapText="1"/>
    </xf>
    <xf numFmtId="164" fontId="19" fillId="0" borderId="66" xfId="0" applyNumberFormat="1" applyFont="1" applyBorder="1" applyAlignment="1">
      <alignment horizontal="left" vertical="center" wrapText="1"/>
    </xf>
    <xf numFmtId="164" fontId="36" fillId="0" borderId="57" xfId="0" applyNumberFormat="1" applyFont="1" applyBorder="1" applyAlignment="1">
      <alignment horizontal="left" vertical="center" wrapText="1"/>
    </xf>
    <xf numFmtId="164" fontId="19" fillId="0" borderId="76" xfId="0" applyNumberFormat="1" applyFont="1" applyBorder="1" applyAlignment="1">
      <alignment vertical="center" wrapText="1"/>
    </xf>
    <xf numFmtId="164" fontId="34" fillId="0" borderId="58" xfId="0" applyNumberFormat="1" applyFont="1" applyBorder="1" applyAlignment="1">
      <alignment horizontal="left" vertical="center" wrapText="1"/>
    </xf>
    <xf numFmtId="164" fontId="20" fillId="0" borderId="72" xfId="0" applyNumberFormat="1" applyFont="1" applyBorder="1"/>
    <xf numFmtId="164" fontId="19" fillId="0" borderId="57" xfId="0" applyNumberFormat="1" applyFont="1" applyBorder="1" applyAlignment="1">
      <alignment horizontal="left" vertical="center" wrapText="1"/>
    </xf>
    <xf numFmtId="164" fontId="19" fillId="0" borderId="81" xfId="0" applyNumberFormat="1" applyFont="1" applyBorder="1" applyAlignment="1">
      <alignment horizontal="left" vertical="center" wrapText="1"/>
    </xf>
    <xf numFmtId="164" fontId="34" fillId="0" borderId="74" xfId="0" applyNumberFormat="1" applyFont="1" applyBorder="1" applyAlignment="1">
      <alignment vertical="top" wrapText="1"/>
    </xf>
    <xf numFmtId="164" fontId="36" fillId="0" borderId="83" xfId="0" applyNumberFormat="1" applyFont="1" applyBorder="1" applyAlignment="1">
      <alignment horizontal="left" vertical="center" wrapText="1"/>
    </xf>
    <xf numFmtId="164" fontId="34" fillId="0" borderId="83" xfId="0" applyNumberFormat="1" applyFont="1" applyBorder="1" applyAlignment="1">
      <alignment horizontal="left" vertical="center" wrapText="1"/>
    </xf>
    <xf numFmtId="164" fontId="20" fillId="0" borderId="87" xfId="0" applyNumberFormat="1" applyFont="1" applyBorder="1"/>
    <xf numFmtId="164" fontId="19" fillId="0" borderId="88" xfId="0" applyNumberFormat="1" applyFont="1" applyBorder="1" applyAlignment="1">
      <alignment horizontal="center" vertical="center"/>
    </xf>
    <xf numFmtId="164" fontId="19" fillId="0" borderId="85" xfId="0" applyNumberFormat="1" applyFont="1" applyBorder="1" applyAlignment="1">
      <alignment horizontal="left" vertical="center" wrapText="1"/>
    </xf>
    <xf numFmtId="164" fontId="19" fillId="0" borderId="69" xfId="0" applyNumberFormat="1" applyFont="1" applyBorder="1" applyAlignment="1">
      <alignment horizontal="center"/>
    </xf>
    <xf numFmtId="164" fontId="19" fillId="0" borderId="69" xfId="0" applyNumberFormat="1" applyFont="1" applyBorder="1" applyAlignment="1">
      <alignment horizontal="center" vertical="center"/>
    </xf>
    <xf numFmtId="164" fontId="20" fillId="0" borderId="87" xfId="0" applyNumberFormat="1" applyFont="1" applyBorder="1" applyAlignment="1">
      <alignment vertical="center"/>
    </xf>
    <xf numFmtId="164" fontId="15" fillId="2" borderId="0" xfId="0" applyNumberFormat="1" applyFont="1" applyFill="1"/>
    <xf numFmtId="164" fontId="18" fillId="14" borderId="11" xfId="0" applyNumberFormat="1" applyFont="1" applyFill="1" applyBorder="1"/>
    <xf numFmtId="164" fontId="19" fillId="14" borderId="12" xfId="0" applyNumberFormat="1" applyFont="1" applyFill="1" applyBorder="1"/>
    <xf numFmtId="164" fontId="19" fillId="14" borderId="23" xfId="0" applyNumberFormat="1" applyFont="1" applyFill="1" applyBorder="1"/>
    <xf numFmtId="164" fontId="19" fillId="14" borderId="11" xfId="0" applyNumberFormat="1" applyFont="1" applyFill="1" applyBorder="1"/>
    <xf numFmtId="164" fontId="19" fillId="14" borderId="89" xfId="0" applyNumberFormat="1" applyFont="1" applyFill="1" applyBorder="1"/>
    <xf numFmtId="165" fontId="19" fillId="4" borderId="90" xfId="0" applyNumberFormat="1" applyFont="1" applyFill="1" applyBorder="1"/>
    <xf numFmtId="165" fontId="19" fillId="4" borderId="91" xfId="0" applyNumberFormat="1" applyFont="1" applyFill="1" applyBorder="1"/>
    <xf numFmtId="165" fontId="19" fillId="4" borderId="92" xfId="0" applyNumberFormat="1" applyFont="1" applyFill="1" applyBorder="1"/>
    <xf numFmtId="164" fontId="19" fillId="2" borderId="93" xfId="0" applyNumberFormat="1" applyFont="1" applyFill="1" applyBorder="1" applyAlignment="1">
      <alignment horizontal="center"/>
    </xf>
    <xf numFmtId="164" fontId="19" fillId="2" borderId="94" xfId="0" applyNumberFormat="1" applyFont="1" applyFill="1" applyBorder="1" applyAlignment="1">
      <alignment horizontal="center"/>
    </xf>
    <xf numFmtId="164" fontId="19" fillId="2" borderId="95" xfId="0" applyNumberFormat="1" applyFont="1" applyFill="1" applyBorder="1" applyAlignment="1">
      <alignment horizontal="center"/>
    </xf>
    <xf numFmtId="165" fontId="19" fillId="4" borderId="96" xfId="0" applyNumberFormat="1" applyFont="1" applyFill="1" applyBorder="1"/>
    <xf numFmtId="165" fontId="19" fillId="4" borderId="97" xfId="0" applyNumberFormat="1" applyFont="1" applyFill="1" applyBorder="1"/>
    <xf numFmtId="165" fontId="19" fillId="0" borderId="96" xfId="0" applyNumberFormat="1" applyFont="1" applyBorder="1"/>
    <xf numFmtId="165" fontId="19" fillId="0" borderId="97" xfId="0" applyNumberFormat="1" applyFont="1" applyBorder="1"/>
    <xf numFmtId="165" fontId="19" fillId="0" borderId="98" xfId="0" applyNumberFormat="1" applyFont="1" applyBorder="1"/>
    <xf numFmtId="165" fontId="19" fillId="0" borderId="99" xfId="0" applyNumberFormat="1" applyFont="1" applyBorder="1"/>
    <xf numFmtId="165" fontId="19" fillId="0" borderId="100" xfId="0" applyNumberFormat="1" applyFont="1" applyBorder="1"/>
    <xf numFmtId="165" fontId="19" fillId="0" borderId="101" xfId="0" applyNumberFormat="1" applyFont="1" applyBorder="1"/>
    <xf numFmtId="165" fontId="19" fillId="4" borderId="102" xfId="0" applyNumberFormat="1" applyFont="1" applyFill="1" applyBorder="1"/>
    <xf numFmtId="165" fontId="26" fillId="7" borderId="103" xfId="0" applyNumberFormat="1" applyFont="1" applyFill="1" applyBorder="1"/>
    <xf numFmtId="165" fontId="26" fillId="7" borderId="39" xfId="0" applyNumberFormat="1" applyFont="1" applyFill="1" applyBorder="1"/>
    <xf numFmtId="164" fontId="19" fillId="0" borderId="104" xfId="0" applyNumberFormat="1" applyFont="1" applyBorder="1" applyAlignment="1">
      <alignment horizontal="center"/>
    </xf>
    <xf numFmtId="164" fontId="19" fillId="0" borderId="105" xfId="0" applyNumberFormat="1" applyFont="1" applyBorder="1" applyAlignment="1">
      <alignment horizontal="center"/>
    </xf>
    <xf numFmtId="164" fontId="19" fillId="0" borderId="106" xfId="0" applyNumberFormat="1" applyFont="1" applyBorder="1" applyAlignment="1">
      <alignment horizontal="center"/>
    </xf>
    <xf numFmtId="165" fontId="19" fillId="4" borderId="107" xfId="0" applyNumberFormat="1" applyFont="1" applyFill="1" applyBorder="1"/>
    <xf numFmtId="165" fontId="19" fillId="0" borderId="107" xfId="0" applyNumberFormat="1" applyFont="1" applyBorder="1"/>
    <xf numFmtId="165" fontId="26" fillId="7" borderId="107" xfId="0" applyNumberFormat="1" applyFont="1" applyFill="1" applyBorder="1"/>
    <xf numFmtId="165" fontId="26" fillId="7" borderId="108" xfId="0" applyNumberFormat="1" applyFont="1" applyFill="1" applyBorder="1"/>
    <xf numFmtId="165" fontId="26" fillId="7" borderId="109" xfId="0" applyNumberFormat="1" applyFont="1" applyFill="1" applyBorder="1"/>
    <xf numFmtId="164" fontId="18" fillId="4" borderId="3" xfId="0" applyNumberFormat="1" applyFont="1" applyFill="1" applyBorder="1"/>
    <xf numFmtId="164" fontId="19" fillId="4" borderId="3" xfId="0" applyNumberFormat="1" applyFont="1" applyFill="1" applyBorder="1"/>
    <xf numFmtId="164" fontId="19" fillId="4" borderId="107" xfId="0" applyNumberFormat="1" applyFont="1" applyFill="1" applyBorder="1"/>
    <xf numFmtId="164" fontId="19" fillId="0" borderId="107" xfId="0" applyNumberFormat="1" applyFont="1" applyBorder="1"/>
    <xf numFmtId="164" fontId="18" fillId="0" borderId="111" xfId="0" applyNumberFormat="1" applyFont="1" applyBorder="1"/>
    <xf numFmtId="164" fontId="19" fillId="0" borderId="109" xfId="0" applyNumberFormat="1" applyFont="1" applyBorder="1"/>
    <xf numFmtId="164" fontId="19" fillId="0" borderId="112" xfId="0" applyNumberFormat="1" applyFont="1" applyBorder="1"/>
    <xf numFmtId="164" fontId="18" fillId="0" borderId="113" xfId="0" applyNumberFormat="1" applyFont="1" applyBorder="1"/>
    <xf numFmtId="165" fontId="19" fillId="4" borderId="30" xfId="0" applyNumberFormat="1" applyFont="1" applyFill="1" applyBorder="1"/>
    <xf numFmtId="164" fontId="19" fillId="2" borderId="107" xfId="0" applyNumberFormat="1" applyFont="1" applyFill="1" applyBorder="1"/>
    <xf numFmtId="164" fontId="19" fillId="2" borderId="109" xfId="0" applyNumberFormat="1" applyFont="1" applyFill="1" applyBorder="1"/>
    <xf numFmtId="164" fontId="19" fillId="2" borderId="112" xfId="0" applyNumberFormat="1" applyFont="1" applyFill="1" applyBorder="1"/>
    <xf numFmtId="164" fontId="18" fillId="2" borderId="113" xfId="0" applyNumberFormat="1" applyFont="1" applyFill="1" applyBorder="1"/>
    <xf numFmtId="164" fontId="19" fillId="2" borderId="114" xfId="0" applyNumberFormat="1" applyFont="1" applyFill="1" applyBorder="1" applyAlignment="1">
      <alignment horizontal="center"/>
    </xf>
    <xf numFmtId="165" fontId="19" fillId="2" borderId="96" xfId="0" applyNumberFormat="1" applyFont="1" applyFill="1" applyBorder="1"/>
    <xf numFmtId="165" fontId="19" fillId="2" borderId="97" xfId="0" applyNumberFormat="1" applyFont="1" applyFill="1" applyBorder="1"/>
    <xf numFmtId="165" fontId="19" fillId="2" borderId="98" xfId="0" applyNumberFormat="1" applyFont="1" applyFill="1" applyBorder="1"/>
    <xf numFmtId="165" fontId="19" fillId="2" borderId="99" xfId="0" applyNumberFormat="1" applyFont="1" applyFill="1" applyBorder="1"/>
    <xf numFmtId="165" fontId="19" fillId="2" borderId="115" xfId="0" applyNumberFormat="1" applyFont="1" applyFill="1" applyBorder="1"/>
    <xf numFmtId="165" fontId="19" fillId="2" borderId="101" xfId="0" applyNumberFormat="1" applyFont="1" applyFill="1" applyBorder="1"/>
    <xf numFmtId="165" fontId="19" fillId="0" borderId="30" xfId="0" applyNumberFormat="1" applyFont="1" applyBorder="1"/>
    <xf numFmtId="165" fontId="19" fillId="0" borderId="116" xfId="0" applyNumberFormat="1" applyFont="1" applyBorder="1"/>
    <xf numFmtId="164" fontId="19" fillId="0" borderId="117" xfId="0" applyNumberFormat="1" applyFont="1" applyBorder="1" applyAlignment="1">
      <alignment horizontal="center"/>
    </xf>
    <xf numFmtId="164" fontId="19" fillId="0" borderId="112" xfId="0" applyNumberFormat="1" applyFont="1" applyBorder="1" applyAlignment="1">
      <alignment horizontal="center"/>
    </xf>
    <xf numFmtId="164" fontId="19" fillId="0" borderId="118" xfId="0" applyNumberFormat="1" applyFont="1" applyBorder="1" applyAlignment="1">
      <alignment horizontal="center"/>
    </xf>
    <xf numFmtId="164" fontId="19" fillId="0" borderId="94" xfId="0" applyNumberFormat="1" applyFont="1" applyBorder="1" applyAlignment="1">
      <alignment horizontal="center"/>
    </xf>
    <xf numFmtId="164" fontId="19" fillId="0" borderId="114" xfId="0" applyNumberFormat="1" applyFont="1" applyBorder="1" applyAlignment="1">
      <alignment horizontal="center"/>
    </xf>
    <xf numFmtId="164" fontId="19" fillId="0" borderId="95" xfId="0" applyNumberFormat="1" applyFont="1" applyBorder="1" applyAlignment="1">
      <alignment horizontal="center"/>
    </xf>
    <xf numFmtId="165" fontId="19" fillId="4" borderId="119" xfId="0" applyNumberFormat="1" applyFont="1" applyFill="1" applyBorder="1"/>
    <xf numFmtId="165" fontId="19" fillId="0" borderId="119" xfId="0" applyNumberFormat="1" applyFont="1" applyBorder="1"/>
    <xf numFmtId="165" fontId="19" fillId="0" borderId="120" xfId="0" applyNumberFormat="1" applyFont="1" applyBorder="1"/>
    <xf numFmtId="165" fontId="19" fillId="0" borderId="111" xfId="0" applyNumberFormat="1" applyFont="1" applyBorder="1"/>
    <xf numFmtId="165" fontId="19" fillId="0" borderId="121" xfId="0" applyNumberFormat="1" applyFont="1" applyBorder="1"/>
    <xf numFmtId="165" fontId="19" fillId="0" borderId="115" xfId="0" applyNumberFormat="1" applyFont="1" applyBorder="1"/>
    <xf numFmtId="164" fontId="19" fillId="0" borderId="111" xfId="0" applyNumberFormat="1" applyFont="1" applyBorder="1"/>
    <xf numFmtId="164" fontId="19" fillId="0" borderId="42" xfId="0" applyNumberFormat="1" applyFont="1" applyBorder="1" applyAlignment="1">
      <alignment horizontal="center"/>
    </xf>
    <xf numFmtId="165" fontId="19" fillId="4" borderId="122" xfId="0" applyNumberFormat="1" applyFont="1" applyFill="1" applyBorder="1"/>
    <xf numFmtId="164" fontId="19" fillId="2" borderId="123" xfId="0" applyNumberFormat="1" applyFont="1" applyFill="1" applyBorder="1" applyAlignment="1">
      <alignment horizontal="center"/>
    </xf>
    <xf numFmtId="164" fontId="19" fillId="2" borderId="124" xfId="0" applyNumberFormat="1" applyFont="1" applyFill="1" applyBorder="1" applyAlignment="1">
      <alignment horizontal="center"/>
    </xf>
    <xf numFmtId="164" fontId="19" fillId="2" borderId="125" xfId="0" applyNumberFormat="1" applyFont="1" applyFill="1" applyBorder="1" applyAlignment="1">
      <alignment horizontal="center"/>
    </xf>
    <xf numFmtId="165" fontId="19" fillId="0" borderId="126" xfId="0" applyNumberFormat="1" applyFont="1" applyBorder="1"/>
    <xf numFmtId="164" fontId="19" fillId="0" borderId="127" xfId="0" applyNumberFormat="1" applyFont="1" applyBorder="1" applyAlignment="1">
      <alignment horizontal="center"/>
    </xf>
    <xf numFmtId="164" fontId="19" fillId="0" borderId="128" xfId="0" applyNumberFormat="1" applyFont="1" applyBorder="1" applyAlignment="1">
      <alignment horizontal="center"/>
    </xf>
    <xf numFmtId="165" fontId="19" fillId="0" borderId="129" xfId="0" applyNumberFormat="1" applyFont="1" applyBorder="1"/>
    <xf numFmtId="165" fontId="19" fillId="0" borderId="130" xfId="0" applyNumberFormat="1" applyFont="1" applyBorder="1"/>
    <xf numFmtId="164" fontId="19" fillId="2" borderId="91" xfId="0" applyNumberFormat="1" applyFont="1" applyFill="1" applyBorder="1" applyAlignment="1">
      <alignment horizontal="center"/>
    </xf>
    <xf numFmtId="0" fontId="19" fillId="6" borderId="133" xfId="0" applyFont="1" applyFill="1" applyBorder="1"/>
    <xf numFmtId="164" fontId="0" fillId="0" borderId="106" xfId="0" applyNumberFormat="1" applyBorder="1"/>
    <xf numFmtId="164" fontId="0" fillId="0" borderId="135" xfId="0" applyNumberFormat="1" applyBorder="1"/>
    <xf numFmtId="164" fontId="22" fillId="3" borderId="134" xfId="0" applyNumberFormat="1" applyFont="1" applyFill="1" applyBorder="1" applyAlignment="1">
      <alignment vertical="center"/>
    </xf>
    <xf numFmtId="164" fontId="19" fillId="3" borderId="134" xfId="0" applyNumberFormat="1" applyFont="1" applyFill="1" applyBorder="1" applyAlignment="1">
      <alignment vertical="center"/>
    </xf>
    <xf numFmtId="164" fontId="19" fillId="6" borderId="0" xfId="0" applyNumberFormat="1" applyFont="1" applyFill="1"/>
    <xf numFmtId="164" fontId="19" fillId="3" borderId="136" xfId="0" applyNumberFormat="1" applyFont="1" applyFill="1" applyBorder="1" applyAlignment="1">
      <alignment vertical="top" wrapText="1"/>
    </xf>
    <xf numFmtId="164" fontId="19" fillId="6" borderId="137" xfId="0" applyNumberFormat="1" applyFont="1" applyFill="1" applyBorder="1" applyAlignment="1">
      <alignment vertical="top" wrapText="1"/>
    </xf>
    <xf numFmtId="164" fontId="18" fillId="3" borderId="137" xfId="0" applyNumberFormat="1" applyFont="1" applyFill="1" applyBorder="1" applyAlignment="1">
      <alignment vertical="top" wrapText="1"/>
    </xf>
    <xf numFmtId="164" fontId="18" fillId="3" borderId="138" xfId="0" applyNumberFormat="1" applyFont="1" applyFill="1" applyBorder="1" applyAlignment="1">
      <alignment vertical="top" wrapText="1"/>
    </xf>
    <xf numFmtId="164" fontId="18" fillId="3" borderId="139" xfId="0" applyNumberFormat="1" applyFont="1" applyFill="1" applyBorder="1" applyAlignment="1">
      <alignment vertical="top" wrapText="1"/>
    </xf>
    <xf numFmtId="164" fontId="19" fillId="6" borderId="140" xfId="0" applyNumberFormat="1" applyFont="1" applyFill="1" applyBorder="1" applyAlignment="1">
      <alignment vertical="top" wrapText="1"/>
    </xf>
    <xf numFmtId="164" fontId="0" fillId="0" borderId="110" xfId="0" applyNumberForma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131" xfId="0" applyNumberFormat="1" applyFont="1" applyFill="1" applyBorder="1" applyAlignment="1">
      <alignment vertical="center"/>
    </xf>
    <xf numFmtId="164" fontId="25" fillId="5" borderId="132" xfId="0" applyNumberFormat="1" applyFont="1" applyFill="1" applyBorder="1" applyAlignment="1">
      <alignment vertical="center"/>
    </xf>
    <xf numFmtId="164" fontId="25" fillId="5" borderId="106" xfId="0" applyNumberFormat="1" applyFont="1" applyFill="1" applyBorder="1" applyAlignment="1">
      <alignment vertical="center"/>
    </xf>
    <xf numFmtId="164" fontId="18" fillId="3" borderId="134" xfId="0" applyNumberFormat="1" applyFont="1" applyFill="1" applyBorder="1"/>
    <xf numFmtId="164" fontId="19" fillId="6" borderId="141" xfId="0" applyNumberFormat="1" applyFont="1" applyFill="1" applyBorder="1"/>
    <xf numFmtId="164" fontId="18" fillId="3" borderId="142" xfId="0" applyNumberFormat="1" applyFont="1" applyFill="1" applyBorder="1" applyAlignment="1">
      <alignment vertical="top" wrapText="1"/>
    </xf>
    <xf numFmtId="164" fontId="18" fillId="6" borderId="143" xfId="0" applyNumberFormat="1" applyFont="1" applyFill="1" applyBorder="1" applyAlignment="1">
      <alignment vertical="top" wrapText="1"/>
    </xf>
    <xf numFmtId="164" fontId="18" fillId="6" borderId="140" xfId="0" applyNumberFormat="1" applyFont="1" applyFill="1" applyBorder="1" applyAlignment="1">
      <alignment vertical="top" wrapText="1"/>
    </xf>
    <xf numFmtId="164" fontId="18" fillId="6" borderId="137" xfId="0" applyNumberFormat="1" applyFont="1" applyFill="1" applyBorder="1" applyAlignment="1">
      <alignment vertical="top" wrapText="1"/>
    </xf>
    <xf numFmtId="164" fontId="18" fillId="6" borderId="144" xfId="0" applyNumberFormat="1" applyFont="1" applyFill="1" applyBorder="1" applyAlignment="1">
      <alignment vertical="top" wrapText="1"/>
    </xf>
    <xf numFmtId="164" fontId="18" fillId="3" borderId="147" xfId="0" applyNumberFormat="1" applyFont="1" applyFill="1" applyBorder="1"/>
    <xf numFmtId="164" fontId="19" fillId="14" borderId="141" xfId="0" applyNumberFormat="1" applyFont="1" applyFill="1" applyBorder="1"/>
    <xf numFmtId="164" fontId="19" fillId="3" borderId="148" xfId="0" applyNumberFormat="1" applyFont="1" applyFill="1" applyBorder="1" applyAlignment="1">
      <alignment vertical="top" wrapText="1"/>
    </xf>
    <xf numFmtId="164" fontId="18" fillId="14" borderId="140" xfId="0" applyNumberFormat="1" applyFont="1" applyFill="1" applyBorder="1" applyAlignment="1">
      <alignment vertical="top" wrapText="1"/>
    </xf>
    <xf numFmtId="164" fontId="18" fillId="14" borderId="149" xfId="0" applyNumberFormat="1" applyFont="1" applyFill="1" applyBorder="1" applyAlignment="1">
      <alignment vertical="top" wrapText="1"/>
    </xf>
    <xf numFmtId="164" fontId="19" fillId="3" borderId="150" xfId="0" applyNumberFormat="1" applyFont="1" applyFill="1" applyBorder="1" applyAlignment="1">
      <alignment vertical="top" wrapText="1"/>
    </xf>
    <xf numFmtId="164" fontId="18" fillId="14" borderId="144" xfId="0" applyNumberFormat="1" applyFont="1" applyFill="1" applyBorder="1" applyAlignment="1">
      <alignment vertical="top" wrapText="1"/>
    </xf>
    <xf numFmtId="164" fontId="19" fillId="5" borderId="132" xfId="0" applyNumberFormat="1" applyFont="1" applyFill="1" applyBorder="1"/>
    <xf numFmtId="164" fontId="19" fillId="5" borderId="151" xfId="0" applyNumberFormat="1" applyFont="1" applyFill="1" applyBorder="1"/>
    <xf numFmtId="164" fontId="18" fillId="14" borderId="134" xfId="0" applyNumberFormat="1" applyFont="1" applyFill="1" applyBorder="1"/>
    <xf numFmtId="164" fontId="19" fillId="14" borderId="136" xfId="0" applyNumberFormat="1" applyFont="1" applyFill="1" applyBorder="1"/>
    <xf numFmtId="164" fontId="18" fillId="14" borderId="140" xfId="0" applyNumberFormat="1" applyFont="1" applyFill="1" applyBorder="1"/>
    <xf numFmtId="164" fontId="18" fillId="14" borderId="155" xfId="0" applyNumberFormat="1" applyFont="1" applyFill="1" applyBorder="1"/>
    <xf numFmtId="164" fontId="22" fillId="5" borderId="156" xfId="0" applyNumberFormat="1" applyFont="1" applyFill="1" applyBorder="1" applyAlignment="1">
      <alignment vertical="center"/>
    </xf>
    <xf numFmtId="164" fontId="22" fillId="5" borderId="157" xfId="0" applyNumberFormat="1" applyFont="1" applyFill="1" applyBorder="1" applyAlignment="1">
      <alignment horizontal="center" vertical="center"/>
    </xf>
    <xf numFmtId="164" fontId="22" fillId="5" borderId="158" xfId="0" applyNumberFormat="1" applyFont="1" applyFill="1" applyBorder="1" applyAlignment="1">
      <alignment vertical="center"/>
    </xf>
    <xf numFmtId="164" fontId="18" fillId="3" borderId="161" xfId="0" applyNumberFormat="1" applyFont="1" applyFill="1" applyBorder="1"/>
    <xf numFmtId="164" fontId="18" fillId="13" borderId="164" xfId="0" applyNumberFormat="1" applyFont="1" applyFill="1" applyBorder="1" applyAlignment="1">
      <alignment horizontal="left" vertical="center" wrapText="1"/>
    </xf>
    <xf numFmtId="164" fontId="19" fillId="13" borderId="165" xfId="0" applyNumberFormat="1" applyFont="1" applyFill="1" applyBorder="1" applyAlignment="1">
      <alignment horizontal="left"/>
    </xf>
    <xf numFmtId="164" fontId="18" fillId="13" borderId="166" xfId="0" applyNumberFormat="1" applyFont="1" applyFill="1" applyBorder="1" applyAlignment="1">
      <alignment horizontal="left" vertical="center" wrapText="1"/>
    </xf>
    <xf numFmtId="164" fontId="19" fillId="2" borderId="90" xfId="0" applyNumberFormat="1" applyFont="1" applyFill="1" applyBorder="1" applyAlignment="1">
      <alignment horizontal="center"/>
    </xf>
    <xf numFmtId="164" fontId="19" fillId="0" borderId="168" xfId="0" applyNumberFormat="1" applyFont="1" applyBorder="1" applyAlignment="1">
      <alignment horizontal="left" vertical="center" wrapText="1"/>
    </xf>
    <xf numFmtId="0" fontId="9" fillId="0" borderId="0" xfId="0" applyFont="1"/>
    <xf numFmtId="164" fontId="19" fillId="0" borderId="3" xfId="0" applyNumberFormat="1" applyFont="1" applyBorder="1" applyAlignment="1">
      <alignment vertical="top"/>
    </xf>
    <xf numFmtId="0" fontId="13" fillId="0" borderId="0" xfId="0" applyFont="1"/>
    <xf numFmtId="164" fontId="0" fillId="0" borderId="0" xfId="0" applyNumberFormat="1"/>
    <xf numFmtId="164" fontId="18" fillId="2" borderId="0" xfId="0" applyNumberFormat="1" applyFont="1" applyFill="1"/>
    <xf numFmtId="164" fontId="19" fillId="2" borderId="7" xfId="0" applyNumberFormat="1" applyFont="1" applyFill="1" applyBorder="1" applyAlignment="1">
      <alignment vertical="center"/>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63" xfId="0" applyNumberFormat="1" applyBorder="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45" xfId="0" applyNumberFormat="1" applyFont="1" applyFill="1" applyBorder="1"/>
    <xf numFmtId="164" fontId="19" fillId="6" borderId="162" xfId="0" applyNumberFormat="1" applyFont="1" applyFill="1" applyBorder="1"/>
    <xf numFmtId="165" fontId="19" fillId="4" borderId="63" xfId="0" applyNumberFormat="1" applyFont="1" applyFill="1" applyBorder="1" applyAlignment="1">
      <alignment horizontal="right" wrapText="1"/>
    </xf>
    <xf numFmtId="164" fontId="0" fillId="0" borderId="0" xfId="0" applyNumberFormat="1"/>
    <xf numFmtId="0" fontId="0" fillId="0" borderId="0" xfId="0"/>
    <xf numFmtId="0" fontId="41" fillId="0" borderId="0" xfId="0" applyFont="1"/>
    <xf numFmtId="164" fontId="16" fillId="15" borderId="0" xfId="0" applyNumberFormat="1" applyFont="1" applyFill="1" applyAlignment="1">
      <alignment vertical="center"/>
    </xf>
    <xf numFmtId="164" fontId="42" fillId="0" borderId="4" xfId="0" applyNumberFormat="1" applyFont="1" applyBorder="1"/>
    <xf numFmtId="164" fontId="42" fillId="0" borderId="0" xfId="0" applyNumberFormat="1" applyFont="1"/>
    <xf numFmtId="164" fontId="43" fillId="0" borderId="0" xfId="0" applyNumberFormat="1" applyFont="1"/>
    <xf numFmtId="0" fontId="44" fillId="0" borderId="0" xfId="0" applyFont="1"/>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2" fillId="15" borderId="131" xfId="0" applyFont="1" applyFill="1" applyBorder="1"/>
    <xf numFmtId="0" fontId="19" fillId="15" borderId="132" xfId="0" applyFont="1" applyFill="1" applyBorder="1"/>
    <xf numFmtId="164" fontId="18" fillId="15" borderId="134" xfId="0" applyNumberFormat="1" applyFont="1" applyFill="1" applyBorder="1" applyAlignment="1">
      <alignment vertical="top"/>
    </xf>
    <xf numFmtId="164" fontId="45" fillId="3" borderId="11" xfId="0" applyNumberFormat="1" applyFont="1" applyFill="1" applyBorder="1" applyAlignment="1">
      <alignment vertical="center"/>
    </xf>
    <xf numFmtId="164" fontId="22" fillId="15" borderId="131" xfId="0" applyNumberFormat="1" applyFont="1" applyFill="1" applyBorder="1" applyAlignment="1">
      <alignment vertical="center"/>
    </xf>
    <xf numFmtId="164" fontId="22" fillId="15" borderId="132" xfId="0" applyNumberFormat="1" applyFont="1" applyFill="1" applyBorder="1" applyAlignment="1">
      <alignment vertical="center"/>
    </xf>
    <xf numFmtId="164" fontId="25" fillId="15" borderId="132" xfId="0" applyNumberFormat="1" applyFont="1" applyFill="1" applyBorder="1" applyAlignment="1">
      <alignment vertical="center"/>
    </xf>
    <xf numFmtId="164" fontId="25" fillId="15" borderId="106" xfId="0" applyNumberFormat="1" applyFont="1" applyFill="1" applyBorder="1" applyAlignment="1">
      <alignment vertical="center"/>
    </xf>
    <xf numFmtId="164" fontId="25" fillId="15" borderId="145" xfId="0" applyNumberFormat="1" applyFont="1" applyFill="1" applyBorder="1" applyAlignment="1">
      <alignment vertical="center"/>
    </xf>
    <xf numFmtId="0" fontId="43" fillId="0" borderId="0" xfId="0" applyFont="1"/>
    <xf numFmtId="164" fontId="16" fillId="15" borderId="0" xfId="0" applyNumberFormat="1" applyFont="1" applyFill="1" applyAlignment="1">
      <alignment vertical="top"/>
    </xf>
    <xf numFmtId="164" fontId="16" fillId="15" borderId="66" xfId="0" applyNumberFormat="1" applyFont="1" applyFill="1" applyBorder="1" applyAlignment="1">
      <alignment vertical="center"/>
    </xf>
    <xf numFmtId="164" fontId="16" fillId="15" borderId="67" xfId="0" applyNumberFormat="1" applyFont="1" applyFill="1" applyBorder="1" applyAlignment="1">
      <alignment vertical="center"/>
    </xf>
    <xf numFmtId="164" fontId="42" fillId="0" borderId="68" xfId="0" applyNumberFormat="1" applyFont="1" applyBorder="1"/>
    <xf numFmtId="164" fontId="42" fillId="0" borderId="87" xfId="0" applyNumberFormat="1" applyFont="1" applyBorder="1"/>
    <xf numFmtId="164" fontId="42" fillId="0" borderId="72" xfId="0" applyNumberFormat="1" applyFont="1" applyBorder="1"/>
    <xf numFmtId="164" fontId="19" fillId="0" borderId="87" xfId="0" applyNumberFormat="1" applyFont="1" applyBorder="1" applyAlignment="1">
      <alignment horizontal="left" vertical="center" wrapText="1"/>
    </xf>
    <xf numFmtId="165" fontId="19" fillId="4" borderId="179" xfId="0" applyNumberFormat="1" applyFont="1" applyFill="1" applyBorder="1" applyAlignment="1">
      <alignment horizontal="right" wrapText="1"/>
    </xf>
    <xf numFmtId="165" fontId="19" fillId="2" borderId="180" xfId="0" applyNumberFormat="1" applyFont="1" applyFill="1" applyBorder="1" applyAlignment="1">
      <alignment horizontal="right"/>
    </xf>
    <xf numFmtId="164" fontId="19" fillId="0" borderId="0" xfId="0" applyNumberFormat="1" applyFont="1" applyAlignment="1">
      <alignment horizontal="center"/>
    </xf>
    <xf numFmtId="165" fontId="19" fillId="4" borderId="181" xfId="0" applyNumberFormat="1" applyFont="1" applyFill="1" applyBorder="1" applyAlignment="1">
      <alignment horizontal="right" wrapText="1"/>
    </xf>
    <xf numFmtId="165" fontId="19" fillId="2" borderId="67" xfId="0" applyNumberFormat="1" applyFont="1" applyFill="1" applyBorder="1" applyAlignment="1">
      <alignment horizontal="right"/>
    </xf>
    <xf numFmtId="164" fontId="19" fillId="0" borderId="178" xfId="0" applyNumberFormat="1" applyFont="1" applyBorder="1" applyAlignment="1">
      <alignment horizontal="left" vertical="center" wrapText="1"/>
    </xf>
    <xf numFmtId="164" fontId="19" fillId="0" borderId="88" xfId="0" applyNumberFormat="1" applyFont="1" applyBorder="1" applyAlignment="1">
      <alignment horizontal="center"/>
    </xf>
    <xf numFmtId="165" fontId="19" fillId="4" borderId="182" xfId="0" applyNumberFormat="1" applyFont="1" applyFill="1" applyBorder="1" applyAlignment="1">
      <alignment horizontal="right" wrapText="1"/>
    </xf>
    <xf numFmtId="165" fontId="19" fillId="2" borderId="183" xfId="0" applyNumberFormat="1" applyFont="1" applyFill="1" applyBorder="1" applyAlignment="1">
      <alignment horizontal="right"/>
    </xf>
    <xf numFmtId="167" fontId="19" fillId="4" borderId="45" xfId="0" applyNumberFormat="1" applyFont="1" applyFill="1" applyBorder="1" applyAlignment="1">
      <alignment horizontal="right" vertical="center"/>
    </xf>
    <xf numFmtId="164" fontId="16" fillId="3" borderId="1" xfId="0" applyNumberFormat="1" applyFont="1" applyFill="1" applyBorder="1" applyAlignment="1">
      <alignment horizontal="center"/>
    </xf>
    <xf numFmtId="0" fontId="0" fillId="0" borderId="6" xfId="0" applyBorder="1"/>
    <xf numFmtId="164" fontId="16" fillId="3" borderId="2" xfId="0" applyNumberFormat="1" applyFont="1" applyFill="1" applyBorder="1" applyAlignment="1">
      <alignment horizontal="center"/>
    </xf>
    <xf numFmtId="0" fontId="9" fillId="0" borderId="0" xfId="0" applyFont="1"/>
    <xf numFmtId="164" fontId="19" fillId="0" borderId="3" xfId="0" applyNumberFormat="1" applyFont="1" applyBorder="1" applyAlignment="1">
      <alignment vertical="top"/>
    </xf>
    <xf numFmtId="0" fontId="0" fillId="0" borderId="3" xfId="0" applyBorder="1"/>
    <xf numFmtId="0" fontId="19" fillId="0" borderId="0" xfId="0" applyFont="1" applyAlignment="1">
      <alignment horizontal="left" vertical="center" wrapText="1"/>
    </xf>
    <xf numFmtId="164" fontId="0" fillId="0" borderId="0" xfId="0" applyNumberFormat="1"/>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5" fontId="19" fillId="4" borderId="63" xfId="0" applyNumberFormat="1" applyFont="1" applyFill="1" applyBorder="1" applyAlignment="1">
      <alignment horizontal="left" vertical="top" wrapText="1"/>
    </xf>
    <xf numFmtId="0" fontId="0" fillId="0" borderId="63" xfId="0" applyBorder="1"/>
    <xf numFmtId="164" fontId="18" fillId="2" borderId="0" xfId="0" applyNumberFormat="1" applyFont="1" applyFill="1" applyAlignment="1">
      <alignment horizontal="center" vertical="center"/>
    </xf>
    <xf numFmtId="164" fontId="0" fillId="0" borderId="64" xfId="0" applyNumberFormat="1" applyBorder="1"/>
    <xf numFmtId="0" fontId="0" fillId="0" borderId="64" xfId="0" applyBorder="1"/>
    <xf numFmtId="164" fontId="19" fillId="2" borderId="7" xfId="0" applyNumberFormat="1" applyFont="1" applyFill="1" applyBorder="1" applyAlignment="1">
      <alignment vertical="center"/>
    </xf>
    <xf numFmtId="0" fontId="0" fillId="0" borderId="7" xfId="0" applyBorder="1"/>
    <xf numFmtId="164" fontId="18" fillId="6" borderId="2" xfId="0" applyNumberFormat="1" applyFont="1" applyFill="1" applyBorder="1" applyAlignment="1">
      <alignment horizontal="center" vertical="center"/>
    </xf>
    <xf numFmtId="164" fontId="18" fillId="2" borderId="3" xfId="0" applyNumberFormat="1" applyFont="1" applyFill="1" applyBorder="1" applyAlignment="1">
      <alignment vertical="top"/>
    </xf>
    <xf numFmtId="164" fontId="18" fillId="6" borderId="1" xfId="0" applyNumberFormat="1" applyFont="1" applyFill="1" applyBorder="1" applyAlignment="1">
      <alignment horizontal="center" vertical="center"/>
    </xf>
    <xf numFmtId="164" fontId="18" fillId="2" borderId="0" xfId="0" applyNumberFormat="1" applyFont="1" applyFill="1"/>
    <xf numFmtId="0" fontId="41" fillId="0" borderId="0" xfId="0" applyFont="1"/>
    <xf numFmtId="164" fontId="43" fillId="0" borderId="0" xfId="0" applyNumberFormat="1" applyFont="1"/>
    <xf numFmtId="164" fontId="18" fillId="13" borderId="2" xfId="0" applyNumberFormat="1" applyFont="1" applyFill="1" applyBorder="1" applyAlignment="1">
      <alignment horizontal="center" vertical="center"/>
    </xf>
    <xf numFmtId="164" fontId="13" fillId="0" borderId="0" xfId="0" applyNumberFormat="1" applyFont="1" applyAlignment="1">
      <alignment horizontal="left" wrapText="1"/>
    </xf>
    <xf numFmtId="164" fontId="0" fillId="0" borderId="0" xfId="0" applyNumberFormat="1" applyAlignment="1">
      <alignment horizontal="left"/>
    </xf>
    <xf numFmtId="164" fontId="41" fillId="0" borderId="0" xfId="0" applyNumberFormat="1" applyFont="1" applyAlignment="1">
      <alignment horizontal="left" wrapText="1"/>
    </xf>
    <xf numFmtId="164" fontId="43"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0" xfId="0" applyNumberFormat="1" applyFont="1" applyFill="1" applyBorder="1" applyAlignment="1">
      <alignment vertical="top" wrapText="1"/>
    </xf>
    <xf numFmtId="0" fontId="0" fillId="0" borderId="60" xfId="0" applyBorder="1"/>
    <xf numFmtId="0" fontId="0" fillId="0" borderId="10" xfId="0" applyBorder="1"/>
    <xf numFmtId="164" fontId="22" fillId="5" borderId="19" xfId="0" applyNumberFormat="1" applyFont="1" applyFill="1" applyBorder="1" applyAlignment="1">
      <alignment horizontal="left" vertical="center" wrapText="1"/>
    </xf>
    <xf numFmtId="0" fontId="0" fillId="0" borderId="5" xfId="0" applyBorder="1"/>
    <xf numFmtId="0" fontId="0" fillId="0" borderId="18" xfId="0" applyBorder="1"/>
    <xf numFmtId="164" fontId="22" fillId="15" borderId="146" xfId="0" applyNumberFormat="1" applyFont="1" applyFill="1" applyBorder="1" applyAlignment="1">
      <alignment horizontal="left" vertical="center" wrapText="1"/>
    </xf>
    <xf numFmtId="0" fontId="0" fillId="16" borderId="132" xfId="0" applyFill="1" applyBorder="1"/>
    <xf numFmtId="0" fontId="0" fillId="16" borderId="145" xfId="0" applyFill="1" applyBorder="1"/>
    <xf numFmtId="164" fontId="13" fillId="0" borderId="0" xfId="0" applyNumberFormat="1" applyFont="1"/>
    <xf numFmtId="164" fontId="40" fillId="14" borderId="152" xfId="0" applyNumberFormat="1" applyFont="1" applyFill="1" applyBorder="1" applyAlignment="1">
      <alignment horizontal="center" wrapText="1"/>
    </xf>
    <xf numFmtId="0" fontId="0" fillId="0" borderId="44" xfId="0" applyBorder="1"/>
    <xf numFmtId="0" fontId="0" fillId="0" borderId="169" xfId="0" applyBorder="1"/>
    <xf numFmtId="164" fontId="40" fillId="14" borderId="153" xfId="0" applyNumberFormat="1" applyFont="1" applyFill="1" applyBorder="1" applyAlignment="1">
      <alignment horizontal="center" wrapText="1"/>
    </xf>
    <xf numFmtId="0" fontId="0" fillId="0" borderId="154" xfId="0" applyBorder="1"/>
    <xf numFmtId="0" fontId="0" fillId="0" borderId="170" xfId="0" applyBorder="1"/>
    <xf numFmtId="164" fontId="13" fillId="0" borderId="0" xfId="0" applyNumberFormat="1" applyFont="1" applyAlignment="1">
      <alignment horizontal="left"/>
    </xf>
    <xf numFmtId="164" fontId="18" fillId="6" borderId="152" xfId="0" applyNumberFormat="1" applyFont="1" applyFill="1" applyBorder="1" applyAlignment="1">
      <alignment horizontal="left" vertical="center" wrapText="1"/>
    </xf>
    <xf numFmtId="164" fontId="18" fillId="6" borderId="153" xfId="0" applyNumberFormat="1" applyFont="1" applyFill="1" applyBorder="1" applyAlignment="1">
      <alignment horizontal="left" vertical="center" wrapText="1"/>
    </xf>
    <xf numFmtId="164" fontId="22" fillId="15" borderId="171" xfId="0" applyNumberFormat="1" applyFont="1" applyFill="1" applyBorder="1" applyAlignment="1">
      <alignment vertical="center"/>
    </xf>
    <xf numFmtId="0" fontId="0" fillId="16" borderId="159" xfId="0" applyFill="1" applyBorder="1"/>
    <xf numFmtId="0" fontId="0" fillId="16" borderId="160" xfId="0" applyFill="1" applyBorder="1"/>
    <xf numFmtId="164" fontId="19" fillId="6" borderId="162" xfId="0" applyNumberFormat="1" applyFont="1" applyFill="1" applyBorder="1"/>
    <xf numFmtId="0" fontId="0" fillId="0" borderId="45" xfId="0" applyBorder="1"/>
    <xf numFmtId="0" fontId="0" fillId="0" borderId="162" xfId="0" applyBorder="1"/>
    <xf numFmtId="164" fontId="18" fillId="13" borderId="48" xfId="0" applyNumberFormat="1" applyFont="1" applyFill="1" applyBorder="1" applyAlignment="1">
      <alignment horizontal="left" vertical="top" wrapText="1"/>
    </xf>
    <xf numFmtId="0" fontId="0" fillId="0" borderId="56" xfId="0" applyBorder="1"/>
    <xf numFmtId="164" fontId="18" fillId="13" borderId="86" xfId="0" applyNumberFormat="1" applyFont="1" applyFill="1" applyBorder="1" applyAlignment="1">
      <alignment horizontal="left" vertical="top" wrapText="1"/>
    </xf>
    <xf numFmtId="0" fontId="0" fillId="0" borderId="172" xfId="0" applyBorder="1"/>
    <xf numFmtId="164" fontId="18" fillId="13" borderId="80" xfId="0" applyNumberFormat="1" applyFont="1" applyFill="1" applyBorder="1" applyAlignment="1">
      <alignment horizontal="left" vertical="top" wrapText="1"/>
    </xf>
    <xf numFmtId="0" fontId="0" fillId="0" borderId="163" xfId="0" applyBorder="1"/>
    <xf numFmtId="0" fontId="0" fillId="0" borderId="173" xfId="0" applyBorder="1"/>
    <xf numFmtId="164" fontId="18" fillId="13" borderId="47" xfId="0" applyNumberFormat="1" applyFont="1" applyFill="1" applyBorder="1" applyAlignment="1">
      <alignment horizontal="left" vertical="top" wrapText="1"/>
    </xf>
    <xf numFmtId="0" fontId="0" fillId="0" borderId="46" xfId="0" applyBorder="1"/>
    <xf numFmtId="164" fontId="18" fillId="13" borderId="46" xfId="0" applyNumberFormat="1" applyFont="1" applyFill="1" applyBorder="1" applyAlignment="1">
      <alignment horizontal="left" vertical="top" wrapText="1"/>
    </xf>
    <xf numFmtId="0" fontId="0" fillId="0" borderId="174" xfId="0" applyBorder="1"/>
    <xf numFmtId="164" fontId="22" fillId="5" borderId="171" xfId="0" applyNumberFormat="1" applyFont="1" applyFill="1" applyBorder="1" applyAlignment="1">
      <alignment vertical="center"/>
    </xf>
    <xf numFmtId="0" fontId="0" fillId="0" borderId="159" xfId="0" applyBorder="1"/>
    <xf numFmtId="0" fontId="0" fillId="0" borderId="160" xfId="0" applyBorder="1"/>
    <xf numFmtId="164" fontId="18" fillId="13" borderId="19" xfId="0" applyNumberFormat="1" applyFont="1" applyFill="1" applyBorder="1" applyAlignment="1">
      <alignment horizontal="left" vertical="top" wrapText="1"/>
    </xf>
    <xf numFmtId="0" fontId="0" fillId="0" borderId="61" xfId="0" applyBorder="1"/>
    <xf numFmtId="0" fontId="0" fillId="0" borderId="175" xfId="0" applyBorder="1"/>
    <xf numFmtId="164" fontId="18" fillId="13" borderId="176" xfId="0" applyNumberFormat="1" applyFont="1" applyFill="1" applyBorder="1" applyAlignment="1">
      <alignment horizontal="left" vertical="top" wrapText="1"/>
    </xf>
    <xf numFmtId="0" fontId="0" fillId="0" borderId="167" xfId="0" applyBorder="1"/>
    <xf numFmtId="164" fontId="36" fillId="0" borderId="74" xfId="0" applyNumberFormat="1" applyFont="1" applyBorder="1" applyAlignment="1">
      <alignment horizontal="left" vertical="top" wrapText="1"/>
    </xf>
    <xf numFmtId="0" fontId="0" fillId="0" borderId="66" xfId="0" applyBorder="1"/>
    <xf numFmtId="164" fontId="34" fillId="0" borderId="177" xfId="0" applyNumberFormat="1" applyFont="1" applyBorder="1" applyAlignment="1">
      <alignment horizontal="left" vertical="top" wrapText="1"/>
    </xf>
    <xf numFmtId="0" fontId="0" fillId="0" borderId="178" xfId="0" applyBorder="1"/>
    <xf numFmtId="164" fontId="36" fillId="0" borderId="84" xfId="0" applyNumberFormat="1" applyFont="1" applyBorder="1" applyAlignment="1">
      <alignment horizontal="left" vertical="top" wrapText="1"/>
    </xf>
    <xf numFmtId="0" fontId="0" fillId="0" borderId="85" xfId="0" applyBorder="1"/>
    <xf numFmtId="0" fontId="43"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1314450</xdr:colOff>
      <xdr:row>4</xdr:row>
      <xdr:rowOff>152400</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9FAE0DE2-1C04-4BD9-B7D5-D48C252C402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5"/>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90" customWidth="1"/>
    <col min="3" max="3" width="7.7109375" style="390" customWidth="1"/>
    <col min="4" max="7" width="13.7109375" style="390" customWidth="1"/>
    <col min="8" max="9" width="16.28515625" style="390" customWidth="1"/>
    <col min="10" max="1025" width="6.28515625" style="390"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383" customFormat="1" ht="14.1" customHeight="1" x14ac:dyDescent="0.2">
      <c r="A8" s="8"/>
      <c r="G8" s="5"/>
      <c r="H8" s="6"/>
      <c r="I8" s="6"/>
    </row>
    <row r="9" spans="1:10" ht="15" customHeight="1" x14ac:dyDescent="0.25">
      <c r="A9" s="8"/>
      <c r="B9" s="9"/>
      <c r="C9" s="10"/>
      <c r="D9" s="386"/>
      <c r="E9" s="386"/>
      <c r="F9" s="386"/>
      <c r="G9" s="386"/>
      <c r="H9" s="386"/>
      <c r="I9" s="386"/>
    </row>
    <row r="10" spans="1:10" ht="15" customHeight="1" x14ac:dyDescent="0.2">
      <c r="A10" s="8"/>
      <c r="B10" s="233"/>
    </row>
    <row r="11" spans="1:10" ht="15" customHeight="1" x14ac:dyDescent="0.2">
      <c r="A11" s="8"/>
    </row>
    <row r="12" spans="1:10" ht="15" customHeight="1" x14ac:dyDescent="0.2">
      <c r="A12" s="8"/>
    </row>
    <row r="13" spans="1:10" ht="15" customHeight="1" x14ac:dyDescent="0.2">
      <c r="A13" s="8"/>
    </row>
    <row r="14" spans="1:10" ht="15" customHeight="1" x14ac:dyDescent="0.2">
      <c r="A14" s="8"/>
      <c r="B14" s="11" t="s">
        <v>3</v>
      </c>
      <c r="C14" s="12"/>
      <c r="D14" s="12"/>
      <c r="E14" s="12"/>
      <c r="F14" s="12"/>
      <c r="G14" s="12"/>
      <c r="H14" s="12"/>
      <c r="I14" s="12"/>
    </row>
    <row r="15" spans="1:10" ht="6.75" customHeight="1" x14ac:dyDescent="0.2">
      <c r="A15" s="8"/>
      <c r="B15" s="13"/>
    </row>
    <row r="16" spans="1:10" ht="15" customHeight="1" x14ac:dyDescent="0.2">
      <c r="A16" s="8"/>
      <c r="B16" s="402" t="str">
        <f>"Pfandbriefe outstanding and their cover"</f>
        <v>Pfandbriefe outstanding and their cover</v>
      </c>
    </row>
    <row r="17" spans="1:9" ht="15" customHeight="1" x14ac:dyDescent="0.2">
      <c r="A17" s="8"/>
      <c r="B17" s="402" t="str">
        <f>UebInstitutQuartal</f>
        <v>Q3 2022</v>
      </c>
    </row>
    <row r="18" spans="1:9" ht="21" customHeight="1" x14ac:dyDescent="0.2">
      <c r="A18" s="8"/>
    </row>
    <row r="19" spans="1:9" s="383" customFormat="1" ht="13.9" customHeight="1" x14ac:dyDescent="0.2">
      <c r="A19" s="14">
        <v>0</v>
      </c>
      <c r="B19" s="259" t="s">
        <v>4</v>
      </c>
      <c r="C19" s="259"/>
      <c r="D19" s="439" t="s">
        <v>5</v>
      </c>
      <c r="E19" s="440"/>
      <c r="F19" s="439" t="s">
        <v>6</v>
      </c>
      <c r="G19" s="440"/>
      <c r="H19" s="441" t="s">
        <v>7</v>
      </c>
      <c r="I19" s="442"/>
    </row>
    <row r="20" spans="1:9" s="383" customFormat="1" ht="15" customHeight="1" x14ac:dyDescent="0.2">
      <c r="A20" s="14">
        <v>0</v>
      </c>
      <c r="B20" s="15"/>
      <c r="C20" s="16"/>
      <c r="D20" s="17" t="str">
        <f>AktQuartKurz&amp;" "&amp;AktJahr</f>
        <v>Q3 2022</v>
      </c>
      <c r="E20" s="18" t="str">
        <f>AktQuartKurz&amp;" "&amp;(AktJahr-1)</f>
        <v>Q3 2021</v>
      </c>
      <c r="F20" s="19" t="str">
        <f>D20</f>
        <v>Q3 2022</v>
      </c>
      <c r="G20" s="18" t="str">
        <f>E20</f>
        <v>Q3 2021</v>
      </c>
      <c r="H20" s="19" t="str">
        <f>D20</f>
        <v>Q3 2022</v>
      </c>
      <c r="I20" s="18" t="str">
        <f>E20</f>
        <v>Q3 2021</v>
      </c>
    </row>
    <row r="21" spans="1:9" ht="15" customHeight="1" x14ac:dyDescent="0.2">
      <c r="A21" s="14">
        <v>0</v>
      </c>
      <c r="B21" s="403" t="s">
        <v>8</v>
      </c>
      <c r="C21" s="21" t="s">
        <v>9</v>
      </c>
      <c r="D21" s="22">
        <v>32786.141000000003</v>
      </c>
      <c r="E21" s="23">
        <v>30676.735000000001</v>
      </c>
      <c r="F21" s="22">
        <v>29476.969829999998</v>
      </c>
      <c r="G21" s="23">
        <v>33435.830999999998</v>
      </c>
      <c r="H21" s="22">
        <v>23250.305079999998</v>
      </c>
      <c r="I21" s="23">
        <v>31036.100999999999</v>
      </c>
    </row>
    <row r="22" spans="1:9" ht="15" customHeight="1" x14ac:dyDescent="0.2">
      <c r="A22" s="14">
        <v>0</v>
      </c>
      <c r="B22" s="24" t="s">
        <v>10</v>
      </c>
      <c r="C22" s="25" t="s">
        <v>9</v>
      </c>
      <c r="D22" s="26">
        <v>0</v>
      </c>
      <c r="E22" s="27">
        <v>0</v>
      </c>
      <c r="F22" s="26">
        <v>0</v>
      </c>
      <c r="G22" s="27">
        <v>0</v>
      </c>
      <c r="H22" s="26">
        <v>0</v>
      </c>
      <c r="I22" s="27">
        <v>0</v>
      </c>
    </row>
    <row r="23" spans="1:9" ht="15" customHeight="1" x14ac:dyDescent="0.2">
      <c r="A23" s="14">
        <v>0</v>
      </c>
      <c r="B23" s="404" t="s">
        <v>11</v>
      </c>
      <c r="C23" s="28" t="str">
        <f>C21</f>
        <v>(€ mn.)</v>
      </c>
      <c r="D23" s="29">
        <v>34471.259230000003</v>
      </c>
      <c r="E23" s="30">
        <v>31806.306</v>
      </c>
      <c r="F23" s="29">
        <v>32723.059959999999</v>
      </c>
      <c r="G23" s="30">
        <v>36576.124000000003</v>
      </c>
      <c r="H23" s="29">
        <v>26014.36894</v>
      </c>
      <c r="I23" s="30">
        <v>33796.569000000003</v>
      </c>
    </row>
    <row r="24" spans="1:9" ht="15" customHeight="1" x14ac:dyDescent="0.2">
      <c r="A24" s="14">
        <v>0</v>
      </c>
      <c r="B24" s="31" t="s">
        <v>10</v>
      </c>
      <c r="C24" s="32" t="str">
        <f>C21</f>
        <v>(€ mn.)</v>
      </c>
      <c r="D24" s="33">
        <v>0</v>
      </c>
      <c r="E24" s="34">
        <v>0</v>
      </c>
      <c r="F24" s="33">
        <v>0</v>
      </c>
      <c r="G24" s="34">
        <v>0</v>
      </c>
      <c r="H24" s="33">
        <v>0</v>
      </c>
      <c r="I24" s="34">
        <v>0</v>
      </c>
    </row>
    <row r="25" spans="1:9" ht="15" customHeight="1" x14ac:dyDescent="0.2">
      <c r="A25" s="14">
        <v>0</v>
      </c>
      <c r="B25" s="405" t="s">
        <v>12</v>
      </c>
      <c r="C25" s="21" t="str">
        <f>C21</f>
        <v>(€ mn.)</v>
      </c>
      <c r="D25" s="22">
        <f t="shared" ref="D25:I25" si="0">D23-D21</f>
        <v>1685.11823</v>
      </c>
      <c r="E25" s="23">
        <f t="shared" si="0"/>
        <v>1129.5709999999999</v>
      </c>
      <c r="F25" s="22">
        <f t="shared" si="0"/>
        <v>3246.0901300000005</v>
      </c>
      <c r="G25" s="23">
        <f t="shared" si="0"/>
        <v>3140.2930000000051</v>
      </c>
      <c r="H25" s="22">
        <f t="shared" si="0"/>
        <v>2764.063860000002</v>
      </c>
      <c r="I25" s="23">
        <f t="shared" si="0"/>
        <v>2760.4680000000044</v>
      </c>
    </row>
    <row r="26" spans="1:9" ht="15" customHeight="1" x14ac:dyDescent="0.2">
      <c r="A26" s="14">
        <v>0</v>
      </c>
      <c r="B26" s="443" t="s">
        <v>13</v>
      </c>
      <c r="C26" s="444"/>
      <c r="D26" s="33">
        <f t="shared" ref="D26:I26" si="1">IF(D21=0,0,100*D25/D21)</f>
        <v>5.1397272707391819</v>
      </c>
      <c r="E26" s="34">
        <f t="shared" si="1"/>
        <v>3.6821747816382673</v>
      </c>
      <c r="F26" s="33">
        <f t="shared" si="1"/>
        <v>11.012292473483189</v>
      </c>
      <c r="G26" s="34">
        <f t="shared" si="1"/>
        <v>9.3919992597163358</v>
      </c>
      <c r="H26" s="33">
        <f t="shared" si="1"/>
        <v>11.888290714850276</v>
      </c>
      <c r="I26" s="34">
        <f t="shared" si="1"/>
        <v>8.8943775508399217</v>
      </c>
    </row>
    <row r="27" spans="1:9" ht="15" customHeight="1" x14ac:dyDescent="0.2">
      <c r="A27" s="14"/>
      <c r="B27" s="24" t="s">
        <v>14</v>
      </c>
      <c r="C27" s="21" t="str">
        <f>C23</f>
        <v>(€ mn.)</v>
      </c>
      <c r="D27" s="26">
        <v>1200.04106</v>
      </c>
      <c r="E27" s="27">
        <v>0</v>
      </c>
      <c r="F27" s="26">
        <v>589.5394</v>
      </c>
      <c r="G27" s="27">
        <v>0</v>
      </c>
      <c r="H27" s="26">
        <v>465.006102</v>
      </c>
      <c r="I27" s="27">
        <v>0</v>
      </c>
    </row>
    <row r="28" spans="1:9" ht="15" customHeight="1" x14ac:dyDescent="0.2">
      <c r="A28" s="14"/>
      <c r="B28" s="24" t="s">
        <v>15</v>
      </c>
      <c r="C28" s="21" t="str">
        <f>C24</f>
        <v>(€ mn.)</v>
      </c>
      <c r="D28" s="26">
        <v>0</v>
      </c>
      <c r="E28" s="27">
        <v>0</v>
      </c>
      <c r="F28" s="26">
        <v>0</v>
      </c>
      <c r="G28" s="27">
        <v>0</v>
      </c>
      <c r="H28" s="26">
        <v>0</v>
      </c>
      <c r="I28" s="27">
        <v>0</v>
      </c>
    </row>
    <row r="29" spans="1:9" ht="15" customHeight="1" x14ac:dyDescent="0.2">
      <c r="A29" s="14"/>
      <c r="B29" s="24" t="s">
        <v>16</v>
      </c>
      <c r="C29" s="21" t="str">
        <f>C25</f>
        <v>(€ mn.)</v>
      </c>
      <c r="D29" s="33">
        <v>485.07717000000002</v>
      </c>
      <c r="E29" s="34">
        <v>0</v>
      </c>
      <c r="F29" s="33">
        <v>2656.5507299999999</v>
      </c>
      <c r="G29" s="34">
        <v>0</v>
      </c>
      <c r="H29" s="33">
        <v>2299.0577579999999</v>
      </c>
      <c r="I29" s="34">
        <v>0</v>
      </c>
    </row>
    <row r="30" spans="1:9" ht="12" customHeight="1" x14ac:dyDescent="0.2">
      <c r="A30" s="8"/>
      <c r="B30" s="36"/>
      <c r="C30" s="24"/>
      <c r="D30" s="37"/>
      <c r="E30" s="38"/>
      <c r="F30" s="37"/>
      <c r="G30" s="38"/>
      <c r="H30" s="37"/>
      <c r="I30" s="38"/>
    </row>
    <row r="31" spans="1:9" ht="30" customHeight="1" x14ac:dyDescent="0.2">
      <c r="A31" s="8"/>
      <c r="B31" s="39" t="s">
        <v>17</v>
      </c>
      <c r="C31" s="40" t="str">
        <f>C21</f>
        <v>(€ mn.)</v>
      </c>
      <c r="D31" s="41">
        <v>1685.11823</v>
      </c>
      <c r="E31" s="42">
        <v>1129.5709999999999</v>
      </c>
      <c r="F31" s="41">
        <v>3246.09013</v>
      </c>
      <c r="G31" s="42">
        <v>3140.2930000000001</v>
      </c>
      <c r="H31" s="43"/>
      <c r="I31" s="44"/>
    </row>
    <row r="32" spans="1:9" ht="15" customHeight="1" x14ac:dyDescent="0.2">
      <c r="A32" s="14">
        <v>0</v>
      </c>
      <c r="B32" s="443" t="s">
        <v>13</v>
      </c>
      <c r="C32" s="444"/>
      <c r="D32" s="33">
        <f>IF(D21=0,0,100*D31/D21)</f>
        <v>5.1397272707391819</v>
      </c>
      <c r="E32" s="34">
        <f>IF(E21=0,0,100*E31/E21)</f>
        <v>3.6821747816382673</v>
      </c>
      <c r="F32" s="33">
        <f>IF(F21=0,0,100*F31/F21)</f>
        <v>11.012292473483187</v>
      </c>
      <c r="G32" s="34">
        <f>IF(G21=0,0,100*G31/G21)</f>
        <v>9.3919992597163198</v>
      </c>
      <c r="H32" s="45"/>
      <c r="I32" s="45"/>
    </row>
    <row r="33" spans="1:9" ht="12" customHeight="1" x14ac:dyDescent="0.2">
      <c r="A33" s="8"/>
      <c r="B33" s="36" t="s">
        <v>843</v>
      </c>
      <c r="C33" s="24"/>
      <c r="D33" s="37"/>
      <c r="E33" s="37"/>
      <c r="F33" s="37"/>
      <c r="G33" s="37"/>
      <c r="H33" s="37"/>
      <c r="I33" s="37"/>
    </row>
    <row r="34" spans="1:9" ht="20.100000000000001" customHeight="1" x14ac:dyDescent="0.2">
      <c r="B34" s="383"/>
      <c r="C34" s="383"/>
      <c r="D34" s="383"/>
      <c r="E34" s="383"/>
      <c r="F34" s="383"/>
      <c r="G34" s="383"/>
      <c r="H34" s="383"/>
      <c r="I34" s="383"/>
    </row>
    <row r="35" spans="1:9" s="383" customFormat="1" ht="13.9" customHeight="1" x14ac:dyDescent="0.2">
      <c r="A35" s="14">
        <v>1</v>
      </c>
      <c r="B35" s="259" t="s">
        <v>4</v>
      </c>
      <c r="C35" s="259"/>
      <c r="D35" s="439" t="s">
        <v>5</v>
      </c>
      <c r="E35" s="440"/>
      <c r="F35" s="439" t="s">
        <v>6</v>
      </c>
      <c r="G35" s="440"/>
      <c r="H35" s="441" t="s">
        <v>7</v>
      </c>
      <c r="I35" s="442"/>
    </row>
    <row r="36" spans="1:9" ht="15" customHeight="1" x14ac:dyDescent="0.2">
      <c r="A36" s="14">
        <v>1</v>
      </c>
      <c r="B36" s="15"/>
      <c r="C36" s="16"/>
      <c r="D36" s="17" t="str">
        <f>AktQuartKurz&amp;" "&amp;AktJahr</f>
        <v>Q3 2022</v>
      </c>
      <c r="E36" s="18" t="str">
        <f>AktQuartKurz&amp;" "&amp;(AktJahr-1)</f>
        <v>Q3 2021</v>
      </c>
      <c r="F36" s="19" t="str">
        <f>D36</f>
        <v>Q3 2022</v>
      </c>
      <c r="G36" s="18" t="str">
        <f>E36</f>
        <v>Q3 2021</v>
      </c>
      <c r="H36" s="19" t="str">
        <f>D36</f>
        <v>Q3 2022</v>
      </c>
      <c r="I36" s="18" t="str">
        <f>E36</f>
        <v>Q3 2021</v>
      </c>
    </row>
    <row r="37" spans="1:9" ht="15" customHeight="1" x14ac:dyDescent="0.2">
      <c r="A37" s="14">
        <v>1</v>
      </c>
      <c r="B37" s="403" t="s">
        <v>18</v>
      </c>
      <c r="C37" s="40" t="str">
        <f>C27</f>
        <v>(€ mn.)</v>
      </c>
      <c r="D37" s="22">
        <v>1305.39309</v>
      </c>
      <c r="E37" s="23">
        <v>1559.17</v>
      </c>
      <c r="F37" s="22">
        <v>1410.6224400000001</v>
      </c>
      <c r="G37" s="23">
        <v>2048.0210000000002</v>
      </c>
      <c r="H37" s="22">
        <v>1067.7512300000001</v>
      </c>
      <c r="I37" s="23">
        <v>1914.595</v>
      </c>
    </row>
    <row r="38" spans="1:9" s="383" customFormat="1" ht="15" customHeight="1" x14ac:dyDescent="0.2">
      <c r="A38" s="14">
        <v>1</v>
      </c>
      <c r="B38" s="384" t="s">
        <v>10</v>
      </c>
      <c r="C38" s="46" t="str">
        <f>C37</f>
        <v>(€ mn.)</v>
      </c>
      <c r="D38" s="26">
        <v>0</v>
      </c>
      <c r="E38" s="27">
        <v>0</v>
      </c>
      <c r="F38" s="26">
        <v>0</v>
      </c>
      <c r="G38" s="27">
        <v>0</v>
      </c>
      <c r="H38" s="26">
        <v>0</v>
      </c>
      <c r="I38" s="27">
        <v>0</v>
      </c>
    </row>
    <row r="39" spans="1:9" ht="15" customHeight="1" x14ac:dyDescent="0.2">
      <c r="A39" s="14">
        <v>1</v>
      </c>
      <c r="B39" s="405" t="s">
        <v>11</v>
      </c>
      <c r="C39" s="21" t="str">
        <f>C37</f>
        <v>(€ mn.)</v>
      </c>
      <c r="D39" s="29">
        <v>1443.6476500000001</v>
      </c>
      <c r="E39" s="30">
        <v>1601.905</v>
      </c>
      <c r="F39" s="29">
        <v>1547.0899099999999</v>
      </c>
      <c r="G39" s="30">
        <v>2262.6979999999999</v>
      </c>
      <c r="H39" s="29">
        <v>1107.2143900000001</v>
      </c>
      <c r="I39" s="30">
        <v>2026.3589999999999</v>
      </c>
    </row>
    <row r="40" spans="1:9" ht="15" customHeight="1" x14ac:dyDescent="0.2">
      <c r="A40" s="14">
        <v>1</v>
      </c>
      <c r="B40" s="384" t="s">
        <v>10</v>
      </c>
      <c r="C40" s="47" t="str">
        <f>C37</f>
        <v>(€ mn.)</v>
      </c>
      <c r="D40" s="33">
        <v>0</v>
      </c>
      <c r="E40" s="34">
        <v>0</v>
      </c>
      <c r="F40" s="33">
        <v>11.84811</v>
      </c>
      <c r="G40" s="34">
        <v>37.298999999999999</v>
      </c>
      <c r="H40" s="33">
        <v>-12.903380005000001</v>
      </c>
      <c r="I40" s="34">
        <v>27.916</v>
      </c>
    </row>
    <row r="41" spans="1:9" ht="15" customHeight="1" x14ac:dyDescent="0.2">
      <c r="A41" s="14">
        <v>1</v>
      </c>
      <c r="B41" s="405" t="s">
        <v>12</v>
      </c>
      <c r="C41" s="21" t="str">
        <f>C37</f>
        <v>(€ mn.)</v>
      </c>
      <c r="D41" s="22">
        <f t="shared" ref="D41:I41" si="2">D39-D37</f>
        <v>138.25456000000008</v>
      </c>
      <c r="E41" s="23">
        <f t="shared" si="2"/>
        <v>42.7349999999999</v>
      </c>
      <c r="F41" s="22">
        <f t="shared" si="2"/>
        <v>136.46746999999982</v>
      </c>
      <c r="G41" s="23">
        <f t="shared" si="2"/>
        <v>214.67699999999968</v>
      </c>
      <c r="H41" s="22">
        <f t="shared" si="2"/>
        <v>39.463160000000016</v>
      </c>
      <c r="I41" s="23">
        <f t="shared" si="2"/>
        <v>111.7639999999999</v>
      </c>
    </row>
    <row r="42" spans="1:9" ht="15" customHeight="1" x14ac:dyDescent="0.2">
      <c r="A42" s="14">
        <v>1</v>
      </c>
      <c r="B42" s="443" t="s">
        <v>13</v>
      </c>
      <c r="C42" s="444"/>
      <c r="D42" s="33">
        <f t="shared" ref="D42:I42" si="3">IF(D37=0,0,100*D41/D37)</f>
        <v>10.591028944392535</v>
      </c>
      <c r="E42" s="34">
        <f t="shared" si="3"/>
        <v>2.7408813663679967</v>
      </c>
      <c r="F42" s="33">
        <f t="shared" si="3"/>
        <v>9.6742732945606473</v>
      </c>
      <c r="G42" s="34">
        <f t="shared" si="3"/>
        <v>10.482167907457963</v>
      </c>
      <c r="H42" s="33">
        <f t="shared" si="3"/>
        <v>3.6959133261780472</v>
      </c>
      <c r="I42" s="34">
        <f t="shared" si="3"/>
        <v>5.8374747662038136</v>
      </c>
    </row>
    <row r="43" spans="1:9" ht="15" customHeight="1" x14ac:dyDescent="0.2">
      <c r="A43" s="14"/>
      <c r="B43" s="24" t="s">
        <v>14</v>
      </c>
      <c r="C43" s="21" t="str">
        <f>C39</f>
        <v>(€ mn.)</v>
      </c>
      <c r="D43" s="26">
        <v>50.123980000000003</v>
      </c>
      <c r="E43" s="27">
        <v>0</v>
      </c>
      <c r="F43" s="26">
        <v>28.21245</v>
      </c>
      <c r="G43" s="27">
        <v>0</v>
      </c>
      <c r="H43" s="26">
        <v>21.096959999999999</v>
      </c>
      <c r="I43" s="27">
        <v>0</v>
      </c>
    </row>
    <row r="44" spans="1:9" ht="15" customHeight="1" x14ac:dyDescent="0.2">
      <c r="A44" s="14"/>
      <c r="B44" s="24" t="s">
        <v>15</v>
      </c>
      <c r="C44" s="21" t="str">
        <f>C40</f>
        <v>(€ mn.)</v>
      </c>
      <c r="D44" s="26">
        <v>0</v>
      </c>
      <c r="E44" s="27">
        <v>0</v>
      </c>
      <c r="F44" s="26">
        <v>0</v>
      </c>
      <c r="G44" s="27">
        <v>0</v>
      </c>
      <c r="H44" s="26">
        <v>0</v>
      </c>
      <c r="I44" s="27">
        <v>0</v>
      </c>
    </row>
    <row r="45" spans="1:9" ht="15" customHeight="1" x14ac:dyDescent="0.2">
      <c r="A45" s="14"/>
      <c r="B45" s="24" t="s">
        <v>16</v>
      </c>
      <c r="C45" s="21" t="str">
        <f>C41</f>
        <v>(€ mn.)</v>
      </c>
      <c r="D45" s="33">
        <v>88.130579999999995</v>
      </c>
      <c r="E45" s="34">
        <v>0</v>
      </c>
      <c r="F45" s="33">
        <v>108.25502</v>
      </c>
      <c r="G45" s="34">
        <v>0</v>
      </c>
      <c r="H45" s="33">
        <v>18.366199999999999</v>
      </c>
      <c r="I45" s="34">
        <v>0</v>
      </c>
    </row>
    <row r="46" spans="1:9" ht="12" customHeight="1" x14ac:dyDescent="0.2">
      <c r="A46" s="8"/>
      <c r="B46" s="36"/>
      <c r="C46" s="24"/>
      <c r="D46" s="37"/>
      <c r="E46" s="38"/>
      <c r="F46" s="37"/>
      <c r="G46" s="38"/>
      <c r="H46" s="37"/>
      <c r="I46" s="38"/>
    </row>
    <row r="47" spans="1:9" ht="30" customHeight="1" x14ac:dyDescent="0.2">
      <c r="A47" s="8"/>
      <c r="B47" s="39" t="s">
        <v>19</v>
      </c>
      <c r="C47" s="40" t="str">
        <f>C37</f>
        <v>(€ mn.)</v>
      </c>
      <c r="D47" s="41">
        <v>138.25456</v>
      </c>
      <c r="E47" s="42">
        <v>42.734999999999999</v>
      </c>
      <c r="F47" s="41">
        <v>136.46746999999999</v>
      </c>
      <c r="G47" s="42">
        <v>214.67699999999999</v>
      </c>
      <c r="H47" s="43"/>
      <c r="I47" s="44"/>
    </row>
    <row r="48" spans="1:9" ht="15" customHeight="1" x14ac:dyDescent="0.2">
      <c r="A48" s="14">
        <v>0</v>
      </c>
      <c r="B48" s="443" t="s">
        <v>13</v>
      </c>
      <c r="C48" s="444"/>
      <c r="D48" s="33">
        <f>IF(D37=0,0,100*D47/D37)</f>
        <v>10.591028944392528</v>
      </c>
      <c r="E48" s="34">
        <f>IF(E37=0,0,100*E47/E37)</f>
        <v>2.7408813663680034</v>
      </c>
      <c r="F48" s="33">
        <f>IF(F37=0,0,100*F47/F37)</f>
        <v>9.6742732945606615</v>
      </c>
      <c r="G48" s="34">
        <f>IF(G37=0,0,100*G47/G37)</f>
        <v>10.482167907457979</v>
      </c>
      <c r="H48" s="45"/>
      <c r="I48" s="45"/>
    </row>
    <row r="49" spans="1:9" s="383" customFormat="1" ht="12" customHeight="1" x14ac:dyDescent="0.2">
      <c r="A49" s="8"/>
      <c r="B49" s="36" t="s">
        <v>843</v>
      </c>
      <c r="C49" s="36"/>
      <c r="D49" s="21"/>
      <c r="E49" s="21"/>
      <c r="F49" s="21"/>
      <c r="G49" s="21"/>
      <c r="H49" s="21"/>
      <c r="I49" s="21"/>
    </row>
    <row r="50" spans="1:9" s="383" customFormat="1" ht="20.100000000000001" customHeight="1" x14ac:dyDescent="0.2">
      <c r="A50" s="8"/>
    </row>
    <row r="51" spans="1:9" s="383" customFormat="1" ht="0.2" customHeight="1" x14ac:dyDescent="0.2">
      <c r="A51" s="14">
        <v>2</v>
      </c>
      <c r="B51" s="259" t="s">
        <v>4</v>
      </c>
      <c r="C51" s="259"/>
      <c r="D51" s="439" t="s">
        <v>5</v>
      </c>
      <c r="E51" s="440"/>
      <c r="F51" s="439" t="s">
        <v>6</v>
      </c>
      <c r="G51" s="440"/>
      <c r="H51" s="441" t="s">
        <v>7</v>
      </c>
      <c r="I51" s="442"/>
    </row>
    <row r="52" spans="1:9" s="383" customFormat="1" ht="0.2" customHeight="1" x14ac:dyDescent="0.2">
      <c r="A52" s="14">
        <v>2</v>
      </c>
      <c r="B52" s="15"/>
      <c r="C52" s="16"/>
      <c r="D52" s="17" t="str">
        <f>AktQuartKurz&amp;" "&amp;AktJahr</f>
        <v>Q3 2022</v>
      </c>
      <c r="E52" s="18" t="str">
        <f>AktQuartKurz&amp;" "&amp;(AktJahr-1)</f>
        <v>Q3 2021</v>
      </c>
      <c r="F52" s="19" t="str">
        <f>D52</f>
        <v>Q3 2022</v>
      </c>
      <c r="G52" s="18" t="str">
        <f>E52</f>
        <v>Q3 2021</v>
      </c>
      <c r="H52" s="19" t="str">
        <f>D52</f>
        <v>Q3 2022</v>
      </c>
      <c r="I52" s="18" t="str">
        <f>E52</f>
        <v>Q3 2021</v>
      </c>
    </row>
    <row r="53" spans="1:9" ht="0.2" customHeight="1" x14ac:dyDescent="0.2">
      <c r="A53" s="14">
        <v>2</v>
      </c>
      <c r="B53" s="20" t="s">
        <v>20</v>
      </c>
      <c r="C53" s="40" t="str">
        <f>C43</f>
        <v>(€ mn.)</v>
      </c>
      <c r="D53" s="22">
        <v>0</v>
      </c>
      <c r="E53" s="23">
        <v>0</v>
      </c>
      <c r="F53" s="22">
        <v>0</v>
      </c>
      <c r="G53" s="23">
        <v>0</v>
      </c>
      <c r="H53" s="22">
        <v>0</v>
      </c>
      <c r="I53" s="23">
        <v>0</v>
      </c>
    </row>
    <row r="54" spans="1:9" ht="0.2" customHeight="1" x14ac:dyDescent="0.2">
      <c r="A54" s="14">
        <v>2</v>
      </c>
      <c r="B54" s="384" t="s">
        <v>10</v>
      </c>
      <c r="C54" s="46" t="str">
        <f>C53</f>
        <v>(€ mn.)</v>
      </c>
      <c r="D54" s="26">
        <v>0</v>
      </c>
      <c r="E54" s="27">
        <v>0</v>
      </c>
      <c r="F54" s="26">
        <v>0</v>
      </c>
      <c r="G54" s="27">
        <v>0</v>
      </c>
      <c r="H54" s="26">
        <v>0</v>
      </c>
      <c r="I54" s="27">
        <v>0</v>
      </c>
    </row>
    <row r="55" spans="1:9" ht="0.2" customHeight="1" x14ac:dyDescent="0.2">
      <c r="A55" s="14">
        <v>2</v>
      </c>
      <c r="B55" s="35" t="s">
        <v>11</v>
      </c>
      <c r="C55" s="21" t="str">
        <f>C53</f>
        <v>(€ mn.)</v>
      </c>
      <c r="D55" s="29">
        <v>0</v>
      </c>
      <c r="E55" s="30">
        <v>0</v>
      </c>
      <c r="F55" s="29">
        <v>0</v>
      </c>
      <c r="G55" s="30">
        <v>0</v>
      </c>
      <c r="H55" s="29">
        <v>0</v>
      </c>
      <c r="I55" s="30">
        <v>0</v>
      </c>
    </row>
    <row r="56" spans="1:9" ht="0.2" customHeight="1" x14ac:dyDescent="0.2">
      <c r="A56" s="14">
        <v>2</v>
      </c>
      <c r="B56" s="384" t="s">
        <v>10</v>
      </c>
      <c r="C56" s="47" t="str">
        <f>C53</f>
        <v>(€ mn.)</v>
      </c>
      <c r="D56" s="33">
        <v>0</v>
      </c>
      <c r="E56" s="34">
        <v>0</v>
      </c>
      <c r="F56" s="33">
        <v>0</v>
      </c>
      <c r="G56" s="34">
        <v>0</v>
      </c>
      <c r="H56" s="33">
        <v>0</v>
      </c>
      <c r="I56" s="34">
        <v>0</v>
      </c>
    </row>
    <row r="57" spans="1:9" ht="0.2" customHeight="1" x14ac:dyDescent="0.2">
      <c r="A57" s="14">
        <v>2</v>
      </c>
      <c r="B57" s="35" t="s">
        <v>12</v>
      </c>
      <c r="C57" s="21" t="str">
        <f>C53</f>
        <v>(€ mn.)</v>
      </c>
      <c r="D57" s="22">
        <f t="shared" ref="D57:I57" si="4">D55-D53</f>
        <v>0</v>
      </c>
      <c r="E57" s="23">
        <f t="shared" si="4"/>
        <v>0</v>
      </c>
      <c r="F57" s="22">
        <f t="shared" si="4"/>
        <v>0</v>
      </c>
      <c r="G57" s="23">
        <f t="shared" si="4"/>
        <v>0</v>
      </c>
      <c r="H57" s="22">
        <f t="shared" si="4"/>
        <v>0</v>
      </c>
      <c r="I57" s="23">
        <f t="shared" si="4"/>
        <v>0</v>
      </c>
    </row>
    <row r="58" spans="1:9" s="383" customFormat="1" ht="0.2" customHeight="1" x14ac:dyDescent="0.2">
      <c r="A58" s="14">
        <v>2</v>
      </c>
      <c r="B58" s="443" t="s">
        <v>13</v>
      </c>
      <c r="C58" s="444"/>
      <c r="D58" s="33">
        <f t="shared" ref="D58:I58" si="5">IF(D53=0,0,100*D57/D53)</f>
        <v>0</v>
      </c>
      <c r="E58" s="34">
        <f t="shared" si="5"/>
        <v>0</v>
      </c>
      <c r="F58" s="33">
        <f t="shared" si="5"/>
        <v>0</v>
      </c>
      <c r="G58" s="34">
        <f t="shared" si="5"/>
        <v>0</v>
      </c>
      <c r="H58" s="33">
        <f t="shared" si="5"/>
        <v>0</v>
      </c>
      <c r="I58" s="34">
        <f t="shared" si="5"/>
        <v>0</v>
      </c>
    </row>
    <row r="59" spans="1:9" s="383" customFormat="1" ht="0.2" customHeight="1" x14ac:dyDescent="0.2">
      <c r="A59" s="14"/>
      <c r="B59" s="24" t="s">
        <v>14</v>
      </c>
      <c r="C59" s="21" t="str">
        <f>C55</f>
        <v>(€ mn.)</v>
      </c>
      <c r="D59" s="26">
        <v>0</v>
      </c>
      <c r="E59" s="27">
        <v>0</v>
      </c>
      <c r="F59" s="26">
        <v>0</v>
      </c>
      <c r="G59" s="27">
        <v>0</v>
      </c>
      <c r="H59" s="26">
        <v>0</v>
      </c>
      <c r="I59" s="27">
        <v>0</v>
      </c>
    </row>
    <row r="60" spans="1:9" s="383" customFormat="1" ht="0.2" customHeight="1" x14ac:dyDescent="0.2">
      <c r="A60" s="14"/>
      <c r="B60" s="24" t="s">
        <v>15</v>
      </c>
      <c r="C60" s="21" t="str">
        <f>C56</f>
        <v>(€ mn.)</v>
      </c>
      <c r="D60" s="26">
        <v>0</v>
      </c>
      <c r="E60" s="27">
        <v>0</v>
      </c>
      <c r="F60" s="26">
        <v>0</v>
      </c>
      <c r="G60" s="27">
        <v>0</v>
      </c>
      <c r="H60" s="26">
        <v>0</v>
      </c>
      <c r="I60" s="27">
        <v>0</v>
      </c>
    </row>
    <row r="61" spans="1:9" s="383" customFormat="1" ht="0.2" customHeight="1" x14ac:dyDescent="0.2">
      <c r="A61" s="14"/>
      <c r="B61" s="24" t="s">
        <v>16</v>
      </c>
      <c r="C61" s="21" t="str">
        <f>C57</f>
        <v>(€ mn.)</v>
      </c>
      <c r="D61" s="33">
        <v>0</v>
      </c>
      <c r="E61" s="34">
        <v>0</v>
      </c>
      <c r="F61" s="33">
        <v>0</v>
      </c>
      <c r="G61" s="34">
        <v>0</v>
      </c>
      <c r="H61" s="33">
        <v>0</v>
      </c>
      <c r="I61" s="34">
        <v>0</v>
      </c>
    </row>
    <row r="62" spans="1:9" ht="0.2" customHeight="1" x14ac:dyDescent="0.2">
      <c r="A62" s="8"/>
      <c r="B62" s="36"/>
      <c r="C62" s="24"/>
      <c r="D62" s="37"/>
      <c r="E62" s="38"/>
      <c r="F62" s="37"/>
      <c r="G62" s="38"/>
      <c r="H62" s="37"/>
      <c r="I62" s="38"/>
    </row>
    <row r="63" spans="1:9" ht="0.2" customHeight="1" x14ac:dyDescent="0.2">
      <c r="A63" s="8"/>
      <c r="B63" s="39" t="s">
        <v>19</v>
      </c>
      <c r="C63" s="40" t="str">
        <f>C53</f>
        <v>(€ mn.)</v>
      </c>
      <c r="D63" s="41">
        <v>0</v>
      </c>
      <c r="E63" s="42">
        <v>0</v>
      </c>
      <c r="F63" s="41">
        <v>0</v>
      </c>
      <c r="G63" s="42">
        <v>0</v>
      </c>
      <c r="H63" s="43"/>
      <c r="I63" s="44"/>
    </row>
    <row r="64" spans="1:9" ht="0.2" customHeight="1" x14ac:dyDescent="0.2">
      <c r="A64" s="14">
        <v>0</v>
      </c>
      <c r="B64" s="443" t="s">
        <v>13</v>
      </c>
      <c r="C64" s="444"/>
      <c r="D64" s="33">
        <f>IF(D53=0,0,100*D63/D53)</f>
        <v>0</v>
      </c>
      <c r="E64" s="34">
        <f>IF(E53=0,0,100*E63/E53)</f>
        <v>0</v>
      </c>
      <c r="F64" s="33">
        <f>IF(F53=0,0,100*F63/F53)</f>
        <v>0</v>
      </c>
      <c r="G64" s="34">
        <f>IF(G53=0,0,100*G63/G53)</f>
        <v>0</v>
      </c>
      <c r="H64" s="45"/>
      <c r="I64" s="45"/>
    </row>
    <row r="65" spans="1:9" ht="0.2" customHeight="1" x14ac:dyDescent="0.2">
      <c r="A65" s="8"/>
      <c r="B65" s="36" t="str">
        <f>FnRwbBerS</f>
        <v>* -</v>
      </c>
      <c r="C65" s="24"/>
      <c r="D65" s="37"/>
      <c r="E65" s="37"/>
      <c r="F65" s="37"/>
      <c r="G65" s="37"/>
      <c r="H65" s="37"/>
      <c r="I65" s="37"/>
    </row>
    <row r="66" spans="1:9" ht="0.2" customHeight="1" x14ac:dyDescent="0.2">
      <c r="A66" s="8"/>
      <c r="B66" s="383"/>
      <c r="C66" s="383"/>
      <c r="I66" s="383"/>
    </row>
    <row r="67" spans="1:9" s="383" customFormat="1" ht="0.2" customHeight="1" x14ac:dyDescent="0.2">
      <c r="A67" s="14">
        <v>3</v>
      </c>
      <c r="B67" s="259" t="s">
        <v>4</v>
      </c>
      <c r="C67" s="259"/>
      <c r="D67" s="439" t="s">
        <v>5</v>
      </c>
      <c r="E67" s="440"/>
      <c r="F67" s="439" t="s">
        <v>6</v>
      </c>
      <c r="G67" s="440"/>
      <c r="H67" s="441" t="s">
        <v>7</v>
      </c>
      <c r="I67" s="442"/>
    </row>
    <row r="68" spans="1:9" s="383" customFormat="1" ht="0.2" customHeight="1" x14ac:dyDescent="0.2">
      <c r="A68" s="14">
        <v>3</v>
      </c>
      <c r="B68" s="15"/>
      <c r="C68" s="16"/>
      <c r="D68" s="17" t="str">
        <f>AktQuartKurz&amp;" "&amp;AktJahr</f>
        <v>Q3 2022</v>
      </c>
      <c r="E68" s="18" t="str">
        <f>AktQuartKurz&amp;" "&amp;(AktJahr-1)</f>
        <v>Q3 2021</v>
      </c>
      <c r="F68" s="19" t="str">
        <f>D68</f>
        <v>Q3 2022</v>
      </c>
      <c r="G68" s="18" t="str">
        <f>E68</f>
        <v>Q3 2021</v>
      </c>
      <c r="H68" s="19" t="str">
        <f>D68</f>
        <v>Q3 2022</v>
      </c>
      <c r="I68" s="18" t="str">
        <f>E68</f>
        <v>Q3 2021</v>
      </c>
    </row>
    <row r="69" spans="1:9" ht="0.2" customHeight="1" x14ac:dyDescent="0.2">
      <c r="A69" s="14">
        <v>3</v>
      </c>
      <c r="B69" s="20" t="s">
        <v>21</v>
      </c>
      <c r="C69" s="40" t="str">
        <f>C59</f>
        <v>(€ mn.)</v>
      </c>
      <c r="D69" s="22">
        <v>0</v>
      </c>
      <c r="E69" s="23">
        <v>0</v>
      </c>
      <c r="F69" s="22">
        <v>0</v>
      </c>
      <c r="G69" s="23">
        <v>0</v>
      </c>
      <c r="H69" s="22">
        <v>0</v>
      </c>
      <c r="I69" s="23">
        <v>0</v>
      </c>
    </row>
    <row r="70" spans="1:9" ht="0.2" customHeight="1" x14ac:dyDescent="0.2">
      <c r="A70" s="14">
        <v>3</v>
      </c>
      <c r="B70" s="384" t="s">
        <v>10</v>
      </c>
      <c r="C70" s="46" t="str">
        <f>C69</f>
        <v>(€ mn.)</v>
      </c>
      <c r="D70" s="26">
        <v>0</v>
      </c>
      <c r="E70" s="27">
        <v>0</v>
      </c>
      <c r="F70" s="26">
        <v>0</v>
      </c>
      <c r="G70" s="27">
        <v>0</v>
      </c>
      <c r="H70" s="26">
        <v>0</v>
      </c>
      <c r="I70" s="27">
        <v>0</v>
      </c>
    </row>
    <row r="71" spans="1:9" ht="0.2" customHeight="1" x14ac:dyDescent="0.2">
      <c r="A71" s="14">
        <v>3</v>
      </c>
      <c r="B71" s="35" t="s">
        <v>11</v>
      </c>
      <c r="C71" s="21" t="str">
        <f>C69</f>
        <v>(€ mn.)</v>
      </c>
      <c r="D71" s="29">
        <v>0</v>
      </c>
      <c r="E71" s="30">
        <v>0</v>
      </c>
      <c r="F71" s="29">
        <v>0</v>
      </c>
      <c r="G71" s="30">
        <v>0</v>
      </c>
      <c r="H71" s="29">
        <v>0</v>
      </c>
      <c r="I71" s="30">
        <v>0</v>
      </c>
    </row>
    <row r="72" spans="1:9" ht="0.2" customHeight="1" x14ac:dyDescent="0.2">
      <c r="A72" s="14">
        <v>3</v>
      </c>
      <c r="B72" s="384" t="s">
        <v>10</v>
      </c>
      <c r="C72" s="47" t="str">
        <f>C69</f>
        <v>(€ mn.)</v>
      </c>
      <c r="D72" s="33">
        <v>0</v>
      </c>
      <c r="E72" s="34">
        <v>0</v>
      </c>
      <c r="F72" s="33">
        <v>0</v>
      </c>
      <c r="G72" s="34">
        <v>0</v>
      </c>
      <c r="H72" s="33">
        <v>0</v>
      </c>
      <c r="I72" s="34">
        <v>0</v>
      </c>
    </row>
    <row r="73" spans="1:9" ht="0.2" customHeight="1" x14ac:dyDescent="0.2">
      <c r="A73" s="14">
        <v>3</v>
      </c>
      <c r="B73" s="35" t="s">
        <v>12</v>
      </c>
      <c r="C73" s="21" t="str">
        <f>C69</f>
        <v>(€ mn.)</v>
      </c>
      <c r="D73" s="22">
        <f t="shared" ref="D73:I73" si="6">D71-D69</f>
        <v>0</v>
      </c>
      <c r="E73" s="23">
        <f t="shared" si="6"/>
        <v>0</v>
      </c>
      <c r="F73" s="22">
        <f t="shared" si="6"/>
        <v>0</v>
      </c>
      <c r="G73" s="23">
        <f t="shared" si="6"/>
        <v>0</v>
      </c>
      <c r="H73" s="22">
        <f t="shared" si="6"/>
        <v>0</v>
      </c>
      <c r="I73" s="23">
        <f t="shared" si="6"/>
        <v>0</v>
      </c>
    </row>
    <row r="74" spans="1:9" ht="0.2" customHeight="1" x14ac:dyDescent="0.2">
      <c r="A74" s="14">
        <v>3</v>
      </c>
      <c r="B74" s="443" t="s">
        <v>13</v>
      </c>
      <c r="C74" s="444"/>
      <c r="D74" s="33">
        <f t="shared" ref="D74:I74" si="7">IF(D69=0,0,100*D73/D69)</f>
        <v>0</v>
      </c>
      <c r="E74" s="34">
        <f t="shared" si="7"/>
        <v>0</v>
      </c>
      <c r="F74" s="33">
        <f t="shared" si="7"/>
        <v>0</v>
      </c>
      <c r="G74" s="34">
        <f t="shared" si="7"/>
        <v>0</v>
      </c>
      <c r="H74" s="33">
        <f t="shared" si="7"/>
        <v>0</v>
      </c>
      <c r="I74" s="34">
        <f t="shared" si="7"/>
        <v>0</v>
      </c>
    </row>
    <row r="75" spans="1:9" ht="0.2" customHeight="1" x14ac:dyDescent="0.2">
      <c r="A75" s="14"/>
      <c r="B75" s="24" t="s">
        <v>14</v>
      </c>
      <c r="C75" s="21" t="str">
        <f>C71</f>
        <v>(€ mn.)</v>
      </c>
      <c r="D75" s="26">
        <v>0</v>
      </c>
      <c r="E75" s="27">
        <v>0</v>
      </c>
      <c r="F75" s="26">
        <v>0</v>
      </c>
      <c r="G75" s="27">
        <v>0</v>
      </c>
      <c r="H75" s="26">
        <v>0</v>
      </c>
      <c r="I75" s="27">
        <v>0</v>
      </c>
    </row>
    <row r="76" spans="1:9" ht="0.2" customHeight="1" x14ac:dyDescent="0.2">
      <c r="A76" s="14"/>
      <c r="B76" s="24" t="s">
        <v>15</v>
      </c>
      <c r="C76" s="21" t="str">
        <f>C72</f>
        <v>(€ mn.)</v>
      </c>
      <c r="D76" s="26">
        <v>0</v>
      </c>
      <c r="E76" s="27">
        <v>0</v>
      </c>
      <c r="F76" s="26">
        <v>0</v>
      </c>
      <c r="G76" s="27">
        <v>0</v>
      </c>
      <c r="H76" s="26">
        <v>0</v>
      </c>
      <c r="I76" s="27">
        <v>0</v>
      </c>
    </row>
    <row r="77" spans="1:9" ht="0.2" customHeight="1" x14ac:dyDescent="0.2">
      <c r="A77" s="14"/>
      <c r="B77" s="24" t="s">
        <v>16</v>
      </c>
      <c r="C77" s="21" t="str">
        <f>C73</f>
        <v>(€ mn.)</v>
      </c>
      <c r="D77" s="33">
        <v>0</v>
      </c>
      <c r="E77" s="34">
        <v>0</v>
      </c>
      <c r="F77" s="33">
        <v>0</v>
      </c>
      <c r="G77" s="34">
        <v>0</v>
      </c>
      <c r="H77" s="33">
        <v>0</v>
      </c>
      <c r="I77" s="34">
        <v>0</v>
      </c>
    </row>
    <row r="78" spans="1:9" s="383" customFormat="1" ht="0.2" customHeight="1" x14ac:dyDescent="0.2">
      <c r="A78" s="8"/>
      <c r="B78" s="36"/>
      <c r="C78" s="24"/>
      <c r="D78" s="37"/>
      <c r="E78" s="38"/>
      <c r="F78" s="37"/>
      <c r="G78" s="38"/>
      <c r="H78" s="37"/>
      <c r="I78" s="38"/>
    </row>
    <row r="79" spans="1:9" ht="0.2" customHeight="1" x14ac:dyDescent="0.2">
      <c r="A79" s="8"/>
      <c r="B79" s="39" t="s">
        <v>19</v>
      </c>
      <c r="C79" s="40" t="str">
        <f>C69</f>
        <v>(€ mn.)</v>
      </c>
      <c r="D79" s="41">
        <v>0</v>
      </c>
      <c r="E79" s="42">
        <v>0</v>
      </c>
      <c r="F79" s="41">
        <v>0</v>
      </c>
      <c r="G79" s="42">
        <v>0</v>
      </c>
      <c r="H79" s="43"/>
      <c r="I79" s="44"/>
    </row>
    <row r="80" spans="1:9" ht="0.2" customHeight="1" x14ac:dyDescent="0.2">
      <c r="A80" s="14">
        <v>0</v>
      </c>
      <c r="B80" s="443" t="s">
        <v>13</v>
      </c>
      <c r="C80" s="444"/>
      <c r="D80" s="33">
        <f>IF(D69=0,0,100*D79/D69)</f>
        <v>0</v>
      </c>
      <c r="E80" s="34">
        <f>IF(E69=0,0,100*E79/E69)</f>
        <v>0</v>
      </c>
      <c r="F80" s="33">
        <f>IF(F69=0,0,100*F79/F69)</f>
        <v>0</v>
      </c>
      <c r="G80" s="34">
        <f>IF(G69=0,0,100*G79/G69)</f>
        <v>0</v>
      </c>
      <c r="H80" s="45"/>
      <c r="I80" s="45"/>
    </row>
    <row r="81" spans="1:9" ht="0.2" customHeight="1" x14ac:dyDescent="0.2">
      <c r="B81" s="36" t="str">
        <f>FnRwbBerF</f>
        <v>* -</v>
      </c>
      <c r="C81" s="383"/>
      <c r="D81" s="48"/>
      <c r="E81" s="383"/>
      <c r="F81" s="383"/>
      <c r="I81" s="49"/>
    </row>
    <row r="82" spans="1:9" ht="12.75" customHeight="1" x14ac:dyDescent="0.2">
      <c r="B82" s="36" t="s">
        <v>22</v>
      </c>
      <c r="C82" s="383"/>
      <c r="D82" s="48"/>
      <c r="E82" s="383"/>
      <c r="F82" s="383"/>
      <c r="I82" s="49"/>
    </row>
    <row r="83" spans="1:9" ht="12.75" customHeight="1" x14ac:dyDescent="0.2">
      <c r="B83" s="36" t="s">
        <v>23</v>
      </c>
      <c r="C83" s="383"/>
      <c r="D83" s="48"/>
      <c r="E83" s="383"/>
      <c r="F83" s="383"/>
      <c r="I83" s="49"/>
    </row>
    <row r="84" spans="1:9" s="50" customFormat="1" ht="12" customHeight="1" x14ac:dyDescent="0.2">
      <c r="A84" s="51"/>
      <c r="B84" s="52" t="s">
        <v>24</v>
      </c>
    </row>
    <row r="85" spans="1:9" ht="6" customHeight="1" x14ac:dyDescent="0.2"/>
  </sheetData>
  <mergeCells count="20">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D67:E67"/>
    <mergeCell ref="F67:G67"/>
    <mergeCell ref="H67:I67"/>
    <mergeCell ref="B74:C74"/>
    <mergeCell ref="B80:C80"/>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3"/>
  <sheetViews>
    <sheetView showGridLines="0" showRowColHeaders="0" zoomScaleNormal="100" workbookViewId="0"/>
  </sheetViews>
  <sheetFormatPr baseColWidth="10" defaultColWidth="9.140625" defaultRowHeight="12.75" x14ac:dyDescent="0.2"/>
  <cols>
    <col min="1" max="1" width="0.85546875" style="390" customWidth="1"/>
    <col min="2" max="2" width="11.5703125" style="390" hidden="1" customWidth="1"/>
    <col min="3" max="3" width="22.7109375" style="390" customWidth="1"/>
    <col min="4" max="4" width="8.7109375" style="390" customWidth="1"/>
    <col min="5" max="6" width="18.7109375" style="390" customWidth="1"/>
    <col min="7" max="7" width="16" style="390" customWidth="1"/>
    <col min="8" max="8" width="18.7109375" style="390" customWidth="1"/>
    <col min="9" max="11" width="16" style="390" customWidth="1"/>
    <col min="12" max="1027" width="8.7109375" style="390" customWidth="1"/>
  </cols>
  <sheetData>
    <row r="1" spans="2:11" ht="5.0999999999999996" customHeight="1" x14ac:dyDescent="0.2"/>
    <row r="2" spans="2:11" ht="12.75" customHeight="1" x14ac:dyDescent="0.2">
      <c r="C2" s="11" t="s">
        <v>554</v>
      </c>
      <c r="D2" s="11"/>
      <c r="E2" s="11"/>
      <c r="F2" s="11"/>
      <c r="G2" s="386"/>
      <c r="H2" s="11"/>
      <c r="I2" s="386"/>
      <c r="J2" s="386"/>
      <c r="K2" s="386"/>
    </row>
    <row r="3" spans="2:11" ht="12.75" customHeight="1" x14ac:dyDescent="0.2">
      <c r="H3" s="386"/>
      <c r="I3" s="386"/>
      <c r="J3" s="386"/>
      <c r="K3" s="386"/>
    </row>
    <row r="4" spans="2:11" ht="12.75" customHeight="1" x14ac:dyDescent="0.2">
      <c r="C4" s="396" t="s">
        <v>555</v>
      </c>
      <c r="D4" s="11"/>
      <c r="E4" s="11"/>
      <c r="F4" s="386"/>
      <c r="G4" s="386"/>
      <c r="H4" s="386"/>
      <c r="I4" s="386"/>
      <c r="J4" s="386"/>
      <c r="K4" s="386"/>
    </row>
    <row r="5" spans="2:11" ht="15" customHeight="1" x14ac:dyDescent="0.2">
      <c r="C5" s="396" t="str">
        <f>UebInstitutQuartal</f>
        <v>Q3 2022</v>
      </c>
      <c r="D5" s="386"/>
      <c r="E5" s="386"/>
      <c r="F5" s="386"/>
      <c r="G5" s="386"/>
      <c r="H5" s="386"/>
      <c r="I5" s="386"/>
      <c r="J5" s="386"/>
      <c r="K5" s="386"/>
    </row>
    <row r="6" spans="2:11" ht="12.75" customHeight="1" x14ac:dyDescent="0.2">
      <c r="C6" s="386"/>
      <c r="D6" s="386"/>
      <c r="E6" s="386"/>
      <c r="F6" s="386"/>
      <c r="G6" s="386"/>
      <c r="H6" s="386"/>
      <c r="I6" s="386"/>
      <c r="J6" s="386"/>
      <c r="K6" s="386"/>
    </row>
    <row r="7" spans="2:11" ht="15" customHeight="1" x14ac:dyDescent="0.2">
      <c r="C7" s="158"/>
      <c r="D7" s="36"/>
      <c r="E7" s="507" t="s">
        <v>556</v>
      </c>
      <c r="F7" s="508"/>
      <c r="G7" s="508"/>
      <c r="H7" s="508"/>
      <c r="I7" s="508"/>
      <c r="J7" s="508"/>
      <c r="K7" s="509"/>
    </row>
    <row r="8" spans="2:11" ht="12.75" customHeight="1" x14ac:dyDescent="0.2">
      <c r="C8" s="36"/>
      <c r="D8" s="36"/>
      <c r="E8" s="377" t="s">
        <v>54</v>
      </c>
      <c r="F8" s="493" t="s">
        <v>71</v>
      </c>
      <c r="G8" s="494"/>
      <c r="H8" s="494"/>
      <c r="I8" s="494"/>
      <c r="J8" s="494"/>
      <c r="K8" s="495"/>
    </row>
    <row r="9" spans="2:11" ht="25.5" customHeight="1" x14ac:dyDescent="0.2">
      <c r="C9" s="36"/>
      <c r="D9" s="36"/>
      <c r="E9" s="354"/>
      <c r="F9" s="510" t="s">
        <v>557</v>
      </c>
      <c r="G9" s="476"/>
      <c r="H9" s="503" t="s">
        <v>558</v>
      </c>
      <c r="I9" s="504"/>
      <c r="J9" s="500" t="s">
        <v>559</v>
      </c>
      <c r="K9" s="495"/>
    </row>
    <row r="10" spans="2:11" ht="12.75" customHeight="1" x14ac:dyDescent="0.2">
      <c r="C10" s="36"/>
      <c r="D10" s="36"/>
      <c r="E10" s="354"/>
      <c r="F10" s="498" t="s">
        <v>551</v>
      </c>
      <c r="G10" s="239" t="s">
        <v>71</v>
      </c>
      <c r="H10" s="505" t="s">
        <v>551</v>
      </c>
      <c r="I10" s="239" t="s">
        <v>71</v>
      </c>
      <c r="J10" s="505" t="s">
        <v>551</v>
      </c>
      <c r="K10" s="379" t="s">
        <v>71</v>
      </c>
    </row>
    <row r="11" spans="2:11" ht="57" customHeight="1" x14ac:dyDescent="0.2">
      <c r="C11" s="116"/>
      <c r="D11" s="116"/>
      <c r="E11" s="342"/>
      <c r="F11" s="499"/>
      <c r="G11" s="378" t="s">
        <v>552</v>
      </c>
      <c r="H11" s="506"/>
      <c r="I11" s="378" t="s">
        <v>552</v>
      </c>
      <c r="J11" s="506"/>
      <c r="K11" s="380" t="s">
        <v>552</v>
      </c>
    </row>
    <row r="12" spans="2:11" ht="12.75" customHeight="1" x14ac:dyDescent="0.2">
      <c r="B12" s="159"/>
      <c r="C12" s="160" t="s">
        <v>83</v>
      </c>
      <c r="D12" s="161" t="str">
        <f>AktQuartal</f>
        <v>Q3</v>
      </c>
      <c r="E12" s="268" t="str">
        <f>Einheit_Waehrung</f>
        <v>€ mn.</v>
      </c>
      <c r="F12" s="269" t="str">
        <f>E12</f>
        <v>€ mn.</v>
      </c>
      <c r="G12" s="269" t="str">
        <f>E12</f>
        <v>€ mn.</v>
      </c>
      <c r="H12" s="269" t="str">
        <f>E12</f>
        <v>€ mn.</v>
      </c>
      <c r="I12" s="269" t="str">
        <f>E12</f>
        <v>€ mn.</v>
      </c>
      <c r="J12" s="269" t="str">
        <f>E12</f>
        <v>€ mn.</v>
      </c>
      <c r="K12" s="270" t="str">
        <f>E12</f>
        <v>€ mn.</v>
      </c>
    </row>
    <row r="13" spans="2:11" ht="12.75" customHeight="1" x14ac:dyDescent="0.2">
      <c r="B13" s="162" t="s">
        <v>84</v>
      </c>
      <c r="C13" s="94" t="s">
        <v>85</v>
      </c>
      <c r="D13" s="95" t="str">
        <f>"year "&amp;AktJahr</f>
        <v>year 2022</v>
      </c>
      <c r="E13" s="271">
        <v>0</v>
      </c>
      <c r="F13" s="96"/>
      <c r="G13" s="134">
        <v>0</v>
      </c>
      <c r="H13" s="96"/>
      <c r="I13" s="134">
        <v>0</v>
      </c>
      <c r="J13" s="96">
        <v>0</v>
      </c>
      <c r="K13" s="272">
        <v>0</v>
      </c>
    </row>
    <row r="14" spans="2:11" ht="12.75" customHeight="1" x14ac:dyDescent="0.2">
      <c r="B14" s="162"/>
      <c r="C14" s="70"/>
      <c r="D14" s="70" t="str">
        <f>"year "&amp;(AktJahr-1)</f>
        <v>year 2021</v>
      </c>
      <c r="E14" s="273">
        <v>0</v>
      </c>
      <c r="F14" s="137"/>
      <c r="G14" s="140">
        <v>0</v>
      </c>
      <c r="H14" s="137"/>
      <c r="I14" s="140">
        <v>0</v>
      </c>
      <c r="J14" s="137">
        <v>0</v>
      </c>
      <c r="K14" s="274">
        <v>0</v>
      </c>
    </row>
    <row r="15" spans="2:11" ht="12.75" customHeight="1" x14ac:dyDescent="0.2">
      <c r="B15" s="162" t="s">
        <v>86</v>
      </c>
      <c r="C15" s="94" t="s">
        <v>87</v>
      </c>
      <c r="D15" s="95" t="str">
        <f>$D$13</f>
        <v>year 2022</v>
      </c>
      <c r="E15" s="271">
        <v>0</v>
      </c>
      <c r="F15" s="96"/>
      <c r="G15" s="134">
        <v>0</v>
      </c>
      <c r="H15" s="96"/>
      <c r="I15" s="134">
        <v>0</v>
      </c>
      <c r="J15" s="96">
        <v>0</v>
      </c>
      <c r="K15" s="272">
        <v>0</v>
      </c>
    </row>
    <row r="16" spans="2:11" ht="12.75" customHeight="1" x14ac:dyDescent="0.2">
      <c r="B16" s="162"/>
      <c r="C16" s="70"/>
      <c r="D16" s="70" t="str">
        <f>$D$14</f>
        <v>year 2021</v>
      </c>
      <c r="E16" s="273">
        <v>0</v>
      </c>
      <c r="F16" s="137"/>
      <c r="G16" s="140">
        <v>0</v>
      </c>
      <c r="H16" s="137"/>
      <c r="I16" s="140">
        <v>0</v>
      </c>
      <c r="J16" s="137">
        <v>0</v>
      </c>
      <c r="K16" s="274">
        <v>0</v>
      </c>
    </row>
    <row r="17" spans="2:11" ht="0" hidden="1" customHeight="1" x14ac:dyDescent="0.2">
      <c r="B17" s="163" t="s">
        <v>88</v>
      </c>
      <c r="C17" s="94" t="s">
        <v>89</v>
      </c>
      <c r="D17" s="95" t="str">
        <f>$D$13</f>
        <v>year 2022</v>
      </c>
      <c r="E17" s="271">
        <v>0</v>
      </c>
      <c r="F17" s="96"/>
      <c r="G17" s="134">
        <v>0</v>
      </c>
      <c r="H17" s="96"/>
      <c r="I17" s="134">
        <v>0</v>
      </c>
      <c r="J17" s="96">
        <v>0</v>
      </c>
      <c r="K17" s="272">
        <v>0</v>
      </c>
    </row>
    <row r="18" spans="2:11" ht="0" hidden="1" customHeight="1" x14ac:dyDescent="0.2">
      <c r="B18" s="162"/>
      <c r="C18" s="70"/>
      <c r="D18" s="70" t="str">
        <f>$D$14</f>
        <v>year 2021</v>
      </c>
      <c r="E18" s="273">
        <v>0</v>
      </c>
      <c r="F18" s="137"/>
      <c r="G18" s="140">
        <v>0</v>
      </c>
      <c r="H18" s="137"/>
      <c r="I18" s="140">
        <v>0</v>
      </c>
      <c r="J18" s="137">
        <v>0</v>
      </c>
      <c r="K18" s="274">
        <v>0</v>
      </c>
    </row>
    <row r="19" spans="2:11" ht="0" hidden="1" customHeight="1" x14ac:dyDescent="0.2">
      <c r="B19" s="163" t="s">
        <v>90</v>
      </c>
      <c r="C19" s="94" t="s">
        <v>91</v>
      </c>
      <c r="D19" s="95" t="str">
        <f>$D$13</f>
        <v>year 2022</v>
      </c>
      <c r="E19" s="271">
        <v>0</v>
      </c>
      <c r="F19" s="96"/>
      <c r="G19" s="134">
        <v>0</v>
      </c>
      <c r="H19" s="96"/>
      <c r="I19" s="134">
        <v>0</v>
      </c>
      <c r="J19" s="96">
        <v>0</v>
      </c>
      <c r="K19" s="272">
        <v>0</v>
      </c>
    </row>
    <row r="20" spans="2:11" ht="0" hidden="1" customHeight="1" x14ac:dyDescent="0.2">
      <c r="B20" s="162"/>
      <c r="C20" s="70"/>
      <c r="D20" s="70" t="str">
        <f>$D$14</f>
        <v>year 2021</v>
      </c>
      <c r="E20" s="273">
        <v>0</v>
      </c>
      <c r="F20" s="137"/>
      <c r="G20" s="140">
        <v>0</v>
      </c>
      <c r="H20" s="137"/>
      <c r="I20" s="140">
        <v>0</v>
      </c>
      <c r="J20" s="137">
        <v>0</v>
      </c>
      <c r="K20" s="274">
        <v>0</v>
      </c>
    </row>
    <row r="21" spans="2:11" ht="0" hidden="1" customHeight="1" x14ac:dyDescent="0.2">
      <c r="B21" s="163" t="s">
        <v>92</v>
      </c>
      <c r="C21" s="94" t="s">
        <v>93</v>
      </c>
      <c r="D21" s="95" t="str">
        <f>$D$13</f>
        <v>year 2022</v>
      </c>
      <c r="E21" s="271">
        <v>0</v>
      </c>
      <c r="F21" s="96"/>
      <c r="G21" s="134">
        <v>0</v>
      </c>
      <c r="H21" s="96"/>
      <c r="I21" s="134">
        <v>0</v>
      </c>
      <c r="J21" s="96">
        <v>0</v>
      </c>
      <c r="K21" s="272">
        <v>0</v>
      </c>
    </row>
    <row r="22" spans="2:11" ht="0" hidden="1" customHeight="1" x14ac:dyDescent="0.2">
      <c r="B22" s="163"/>
      <c r="C22" s="70"/>
      <c r="D22" s="70" t="str">
        <f>$D$14</f>
        <v>year 2021</v>
      </c>
      <c r="E22" s="273">
        <v>0</v>
      </c>
      <c r="F22" s="137"/>
      <c r="G22" s="140">
        <v>0</v>
      </c>
      <c r="H22" s="137"/>
      <c r="I22" s="140">
        <v>0</v>
      </c>
      <c r="J22" s="137">
        <v>0</v>
      </c>
      <c r="K22" s="274">
        <v>0</v>
      </c>
    </row>
    <row r="23" spans="2:11" ht="0" hidden="1" customHeight="1" x14ac:dyDescent="0.2">
      <c r="B23" s="163" t="s">
        <v>94</v>
      </c>
      <c r="C23" s="94" t="s">
        <v>95</v>
      </c>
      <c r="D23" s="95" t="str">
        <f>$D$13</f>
        <v>year 2022</v>
      </c>
      <c r="E23" s="271">
        <v>0</v>
      </c>
      <c r="F23" s="96"/>
      <c r="G23" s="134">
        <v>0</v>
      </c>
      <c r="H23" s="96"/>
      <c r="I23" s="134">
        <v>0</v>
      </c>
      <c r="J23" s="96">
        <v>0</v>
      </c>
      <c r="K23" s="272">
        <v>0</v>
      </c>
    </row>
    <row r="24" spans="2:11" ht="0" hidden="1" customHeight="1" x14ac:dyDescent="0.2">
      <c r="B24" s="162"/>
      <c r="C24" s="70"/>
      <c r="D24" s="70" t="str">
        <f>$D$14</f>
        <v>year 2021</v>
      </c>
      <c r="E24" s="273">
        <v>0</v>
      </c>
      <c r="F24" s="137"/>
      <c r="G24" s="140">
        <v>0</v>
      </c>
      <c r="H24" s="137"/>
      <c r="I24" s="140">
        <v>0</v>
      </c>
      <c r="J24" s="137">
        <v>0</v>
      </c>
      <c r="K24" s="274">
        <v>0</v>
      </c>
    </row>
    <row r="25" spans="2:11" ht="0" hidden="1" customHeight="1" x14ac:dyDescent="0.2">
      <c r="B25" s="163" t="s">
        <v>96</v>
      </c>
      <c r="C25" s="94" t="s">
        <v>97</v>
      </c>
      <c r="D25" s="95" t="str">
        <f>$D$13</f>
        <v>year 2022</v>
      </c>
      <c r="E25" s="271">
        <v>0</v>
      </c>
      <c r="F25" s="96"/>
      <c r="G25" s="134">
        <v>0</v>
      </c>
      <c r="H25" s="96"/>
      <c r="I25" s="134">
        <v>0</v>
      </c>
      <c r="J25" s="96">
        <v>0</v>
      </c>
      <c r="K25" s="272">
        <v>0</v>
      </c>
    </row>
    <row r="26" spans="2:11" ht="0" hidden="1" customHeight="1" x14ac:dyDescent="0.2">
      <c r="B26" s="162"/>
      <c r="C26" s="70"/>
      <c r="D26" s="70" t="str">
        <f>$D$14</f>
        <v>year 2021</v>
      </c>
      <c r="E26" s="273">
        <v>0</v>
      </c>
      <c r="F26" s="137"/>
      <c r="G26" s="140">
        <v>0</v>
      </c>
      <c r="H26" s="137"/>
      <c r="I26" s="140">
        <v>0</v>
      </c>
      <c r="J26" s="137">
        <v>0</v>
      </c>
      <c r="K26" s="274">
        <v>0</v>
      </c>
    </row>
    <row r="27" spans="2:11" ht="0" hidden="1" customHeight="1" x14ac:dyDescent="0.2">
      <c r="B27" s="163" t="s">
        <v>98</v>
      </c>
      <c r="C27" s="94" t="s">
        <v>99</v>
      </c>
      <c r="D27" s="95" t="str">
        <f>$D$13</f>
        <v>year 2022</v>
      </c>
      <c r="E27" s="271">
        <v>0</v>
      </c>
      <c r="F27" s="96"/>
      <c r="G27" s="134">
        <v>0</v>
      </c>
      <c r="H27" s="96"/>
      <c r="I27" s="134">
        <v>0</v>
      </c>
      <c r="J27" s="96">
        <v>0</v>
      </c>
      <c r="K27" s="272">
        <v>0</v>
      </c>
    </row>
    <row r="28" spans="2:11" ht="0" hidden="1" customHeight="1" x14ac:dyDescent="0.2">
      <c r="B28" s="162"/>
      <c r="C28" s="70"/>
      <c r="D28" s="70" t="str">
        <f>$D$14</f>
        <v>year 2021</v>
      </c>
      <c r="E28" s="273">
        <v>0</v>
      </c>
      <c r="F28" s="137"/>
      <c r="G28" s="140">
        <v>0</v>
      </c>
      <c r="H28" s="137"/>
      <c r="I28" s="140">
        <v>0</v>
      </c>
      <c r="J28" s="137">
        <v>0</v>
      </c>
      <c r="K28" s="274">
        <v>0</v>
      </c>
    </row>
    <row r="29" spans="2:11" ht="0" hidden="1" customHeight="1" x14ac:dyDescent="0.2">
      <c r="B29" s="162" t="s">
        <v>100</v>
      </c>
      <c r="C29" s="94" t="s">
        <v>101</v>
      </c>
      <c r="D29" s="95" t="str">
        <f>$D$13</f>
        <v>year 2022</v>
      </c>
      <c r="E29" s="271">
        <v>0</v>
      </c>
      <c r="F29" s="96"/>
      <c r="G29" s="134">
        <v>0</v>
      </c>
      <c r="H29" s="96"/>
      <c r="I29" s="134">
        <v>0</v>
      </c>
      <c r="J29" s="96">
        <v>0</v>
      </c>
      <c r="K29" s="272">
        <v>0</v>
      </c>
    </row>
    <row r="30" spans="2:11" ht="0" hidden="1" customHeight="1" x14ac:dyDescent="0.2">
      <c r="B30" s="162"/>
      <c r="C30" s="70"/>
      <c r="D30" s="70" t="str">
        <f>$D$14</f>
        <v>year 2021</v>
      </c>
      <c r="E30" s="273">
        <v>0</v>
      </c>
      <c r="F30" s="137"/>
      <c r="G30" s="140">
        <v>0</v>
      </c>
      <c r="H30" s="137"/>
      <c r="I30" s="140">
        <v>0</v>
      </c>
      <c r="J30" s="137">
        <v>0</v>
      </c>
      <c r="K30" s="274">
        <v>0</v>
      </c>
    </row>
    <row r="31" spans="2:11" ht="0" hidden="1" customHeight="1" x14ac:dyDescent="0.2">
      <c r="B31" s="162" t="s">
        <v>102</v>
      </c>
      <c r="C31" s="94" t="s">
        <v>103</v>
      </c>
      <c r="D31" s="95" t="str">
        <f>$D$13</f>
        <v>year 2022</v>
      </c>
      <c r="E31" s="271">
        <v>0</v>
      </c>
      <c r="F31" s="96"/>
      <c r="G31" s="134">
        <v>0</v>
      </c>
      <c r="H31" s="96"/>
      <c r="I31" s="134">
        <v>0</v>
      </c>
      <c r="J31" s="96">
        <v>0</v>
      </c>
      <c r="K31" s="272">
        <v>0</v>
      </c>
    </row>
    <row r="32" spans="2:11" ht="0" hidden="1" customHeight="1" x14ac:dyDescent="0.2">
      <c r="B32" s="162"/>
      <c r="C32" s="70"/>
      <c r="D32" s="70" t="str">
        <f>$D$14</f>
        <v>year 2021</v>
      </c>
      <c r="E32" s="273">
        <v>0</v>
      </c>
      <c r="F32" s="137"/>
      <c r="G32" s="140">
        <v>0</v>
      </c>
      <c r="H32" s="137"/>
      <c r="I32" s="140">
        <v>0</v>
      </c>
      <c r="J32" s="137">
        <v>0</v>
      </c>
      <c r="K32" s="274">
        <v>0</v>
      </c>
    </row>
    <row r="33" spans="2:11" ht="0" hidden="1" customHeight="1" x14ac:dyDescent="0.2">
      <c r="B33" s="162" t="s">
        <v>104</v>
      </c>
      <c r="C33" s="94" t="s">
        <v>105</v>
      </c>
      <c r="D33" s="95" t="str">
        <f>$D$13</f>
        <v>year 2022</v>
      </c>
      <c r="E33" s="271">
        <v>0</v>
      </c>
      <c r="F33" s="96"/>
      <c r="G33" s="134">
        <v>0</v>
      </c>
      <c r="H33" s="96"/>
      <c r="I33" s="134">
        <v>0</v>
      </c>
      <c r="J33" s="96">
        <v>0</v>
      </c>
      <c r="K33" s="272">
        <v>0</v>
      </c>
    </row>
    <row r="34" spans="2:11" ht="0" hidden="1" customHeight="1" x14ac:dyDescent="0.2">
      <c r="B34" s="162"/>
      <c r="C34" s="70"/>
      <c r="D34" s="70" t="str">
        <f>$D$14</f>
        <v>year 2021</v>
      </c>
      <c r="E34" s="273">
        <v>0</v>
      </c>
      <c r="F34" s="137"/>
      <c r="G34" s="140">
        <v>0</v>
      </c>
      <c r="H34" s="137"/>
      <c r="I34" s="140">
        <v>0</v>
      </c>
      <c r="J34" s="137">
        <v>0</v>
      </c>
      <c r="K34" s="274">
        <v>0</v>
      </c>
    </row>
    <row r="35" spans="2:11" ht="0" hidden="1" customHeight="1" x14ac:dyDescent="0.2">
      <c r="B35" s="162" t="s">
        <v>106</v>
      </c>
      <c r="C35" s="94" t="s">
        <v>107</v>
      </c>
      <c r="D35" s="95" t="str">
        <f>$D$13</f>
        <v>year 2022</v>
      </c>
      <c r="E35" s="271">
        <v>0</v>
      </c>
      <c r="F35" s="96"/>
      <c r="G35" s="134">
        <v>0</v>
      </c>
      <c r="H35" s="96"/>
      <c r="I35" s="134">
        <v>0</v>
      </c>
      <c r="J35" s="96">
        <v>0</v>
      </c>
      <c r="K35" s="272">
        <v>0</v>
      </c>
    </row>
    <row r="36" spans="2:11" ht="0" hidden="1" customHeight="1" x14ac:dyDescent="0.2">
      <c r="B36" s="162"/>
      <c r="C36" s="70"/>
      <c r="D36" s="70" t="str">
        <f>$D$14</f>
        <v>year 2021</v>
      </c>
      <c r="E36" s="273">
        <v>0</v>
      </c>
      <c r="F36" s="137"/>
      <c r="G36" s="140">
        <v>0</v>
      </c>
      <c r="H36" s="137"/>
      <c r="I36" s="140">
        <v>0</v>
      </c>
      <c r="J36" s="137">
        <v>0</v>
      </c>
      <c r="K36" s="274">
        <v>0</v>
      </c>
    </row>
    <row r="37" spans="2:11" ht="0" hidden="1" customHeight="1" x14ac:dyDescent="0.2">
      <c r="B37" s="162" t="s">
        <v>108</v>
      </c>
      <c r="C37" s="94" t="s">
        <v>109</v>
      </c>
      <c r="D37" s="95" t="str">
        <f>$D$13</f>
        <v>year 2022</v>
      </c>
      <c r="E37" s="271">
        <v>0</v>
      </c>
      <c r="F37" s="96"/>
      <c r="G37" s="134">
        <v>0</v>
      </c>
      <c r="H37" s="96"/>
      <c r="I37" s="134">
        <v>0</v>
      </c>
      <c r="J37" s="96">
        <v>0</v>
      </c>
      <c r="K37" s="272">
        <v>0</v>
      </c>
    </row>
    <row r="38" spans="2:11" ht="0" hidden="1" customHeight="1" x14ac:dyDescent="0.2">
      <c r="B38" s="162"/>
      <c r="C38" s="70"/>
      <c r="D38" s="70" t="str">
        <f>$D$14</f>
        <v>year 2021</v>
      </c>
      <c r="E38" s="273">
        <v>0</v>
      </c>
      <c r="F38" s="137"/>
      <c r="G38" s="140">
        <v>0</v>
      </c>
      <c r="H38" s="137"/>
      <c r="I38" s="140">
        <v>0</v>
      </c>
      <c r="J38" s="137">
        <v>0</v>
      </c>
      <c r="K38" s="274">
        <v>0</v>
      </c>
    </row>
    <row r="39" spans="2:11" ht="0" hidden="1" customHeight="1" x14ac:dyDescent="0.2">
      <c r="B39" s="162" t="s">
        <v>110</v>
      </c>
      <c r="C39" s="94" t="s">
        <v>111</v>
      </c>
      <c r="D39" s="95" t="str">
        <f>$D$13</f>
        <v>year 2022</v>
      </c>
      <c r="E39" s="271">
        <v>0</v>
      </c>
      <c r="F39" s="96"/>
      <c r="G39" s="134">
        <v>0</v>
      </c>
      <c r="H39" s="96"/>
      <c r="I39" s="134">
        <v>0</v>
      </c>
      <c r="J39" s="96">
        <v>0</v>
      </c>
      <c r="K39" s="272">
        <v>0</v>
      </c>
    </row>
    <row r="40" spans="2:11" ht="0" hidden="1" customHeight="1" x14ac:dyDescent="0.2">
      <c r="B40" s="162"/>
      <c r="C40" s="70"/>
      <c r="D40" s="70" t="str">
        <f>$D$14</f>
        <v>year 2021</v>
      </c>
      <c r="E40" s="273">
        <v>0</v>
      </c>
      <c r="F40" s="137"/>
      <c r="G40" s="140">
        <v>0</v>
      </c>
      <c r="H40" s="137"/>
      <c r="I40" s="140">
        <v>0</v>
      </c>
      <c r="J40" s="137">
        <v>0</v>
      </c>
      <c r="K40" s="274">
        <v>0</v>
      </c>
    </row>
    <row r="41" spans="2:11" ht="0" hidden="1" customHeight="1" x14ac:dyDescent="0.2">
      <c r="B41" s="162" t="s">
        <v>112</v>
      </c>
      <c r="C41" s="94" t="s">
        <v>113</v>
      </c>
      <c r="D41" s="95" t="str">
        <f>$D$13</f>
        <v>year 2022</v>
      </c>
      <c r="E41" s="271">
        <v>0</v>
      </c>
      <c r="F41" s="96"/>
      <c r="G41" s="134">
        <v>0</v>
      </c>
      <c r="H41" s="96"/>
      <c r="I41" s="134">
        <v>0</v>
      </c>
      <c r="J41" s="96">
        <v>0</v>
      </c>
      <c r="K41" s="272">
        <v>0</v>
      </c>
    </row>
    <row r="42" spans="2:11" ht="0" hidden="1" customHeight="1" x14ac:dyDescent="0.2">
      <c r="B42" s="162"/>
      <c r="C42" s="70"/>
      <c r="D42" s="70" t="str">
        <f>$D$14</f>
        <v>year 2021</v>
      </c>
      <c r="E42" s="273">
        <v>0</v>
      </c>
      <c r="F42" s="137"/>
      <c r="G42" s="140">
        <v>0</v>
      </c>
      <c r="H42" s="137"/>
      <c r="I42" s="140">
        <v>0</v>
      </c>
      <c r="J42" s="137">
        <v>0</v>
      </c>
      <c r="K42" s="274">
        <v>0</v>
      </c>
    </row>
    <row r="43" spans="2:11" ht="0" hidden="1" customHeight="1" x14ac:dyDescent="0.2">
      <c r="B43" s="162" t="s">
        <v>114</v>
      </c>
      <c r="C43" s="94" t="s">
        <v>115</v>
      </c>
      <c r="D43" s="95" t="str">
        <f>$D$13</f>
        <v>year 2022</v>
      </c>
      <c r="E43" s="271">
        <v>0</v>
      </c>
      <c r="F43" s="96"/>
      <c r="G43" s="134">
        <v>0</v>
      </c>
      <c r="H43" s="96"/>
      <c r="I43" s="134">
        <v>0</v>
      </c>
      <c r="J43" s="96">
        <v>0</v>
      </c>
      <c r="K43" s="272">
        <v>0</v>
      </c>
    </row>
    <row r="44" spans="2:11" ht="0" hidden="1" customHeight="1" x14ac:dyDescent="0.2">
      <c r="B44" s="162"/>
      <c r="C44" s="70"/>
      <c r="D44" s="70" t="str">
        <f>$D$14</f>
        <v>year 2021</v>
      </c>
      <c r="E44" s="273">
        <v>0</v>
      </c>
      <c r="F44" s="137"/>
      <c r="G44" s="140">
        <v>0</v>
      </c>
      <c r="H44" s="137"/>
      <c r="I44" s="140">
        <v>0</v>
      </c>
      <c r="J44" s="137">
        <v>0</v>
      </c>
      <c r="K44" s="274">
        <v>0</v>
      </c>
    </row>
    <row r="45" spans="2:11" ht="0" hidden="1" customHeight="1" x14ac:dyDescent="0.2">
      <c r="B45" s="162" t="s">
        <v>116</v>
      </c>
      <c r="C45" s="94" t="s">
        <v>117</v>
      </c>
      <c r="D45" s="95" t="str">
        <f>$D$13</f>
        <v>year 2022</v>
      </c>
      <c r="E45" s="271">
        <v>0</v>
      </c>
      <c r="F45" s="96"/>
      <c r="G45" s="134">
        <v>0</v>
      </c>
      <c r="H45" s="96"/>
      <c r="I45" s="134">
        <v>0</v>
      </c>
      <c r="J45" s="96">
        <v>0</v>
      </c>
      <c r="K45" s="272">
        <v>0</v>
      </c>
    </row>
    <row r="46" spans="2:11" ht="0" hidden="1" customHeight="1" x14ac:dyDescent="0.2">
      <c r="B46" s="162"/>
      <c r="C46" s="70"/>
      <c r="D46" s="70" t="str">
        <f>$D$14</f>
        <v>year 2021</v>
      </c>
      <c r="E46" s="273">
        <v>0</v>
      </c>
      <c r="F46" s="137"/>
      <c r="G46" s="140">
        <v>0</v>
      </c>
      <c r="H46" s="137"/>
      <c r="I46" s="140">
        <v>0</v>
      </c>
      <c r="J46" s="137">
        <v>0</v>
      </c>
      <c r="K46" s="274">
        <v>0</v>
      </c>
    </row>
    <row r="47" spans="2:11" ht="0" hidden="1" customHeight="1" x14ac:dyDescent="0.2">
      <c r="B47" s="162" t="s">
        <v>118</v>
      </c>
      <c r="C47" s="94" t="s">
        <v>119</v>
      </c>
      <c r="D47" s="95" t="str">
        <f>$D$13</f>
        <v>year 2022</v>
      </c>
      <c r="E47" s="271">
        <v>0</v>
      </c>
      <c r="F47" s="96"/>
      <c r="G47" s="134">
        <v>0</v>
      </c>
      <c r="H47" s="96"/>
      <c r="I47" s="134">
        <v>0</v>
      </c>
      <c r="J47" s="96">
        <v>0</v>
      </c>
      <c r="K47" s="272">
        <v>0</v>
      </c>
    </row>
    <row r="48" spans="2:11" ht="0" hidden="1" customHeight="1" x14ac:dyDescent="0.2">
      <c r="B48" s="162"/>
      <c r="C48" s="70"/>
      <c r="D48" s="70" t="str">
        <f>$D$14</f>
        <v>year 2021</v>
      </c>
      <c r="E48" s="273">
        <v>0</v>
      </c>
      <c r="F48" s="137"/>
      <c r="G48" s="140">
        <v>0</v>
      </c>
      <c r="H48" s="137"/>
      <c r="I48" s="140">
        <v>0</v>
      </c>
      <c r="J48" s="137">
        <v>0</v>
      </c>
      <c r="K48" s="274">
        <v>0</v>
      </c>
    </row>
    <row r="49" spans="2:11" ht="0" hidden="1" customHeight="1" x14ac:dyDescent="0.2">
      <c r="B49" s="162" t="s">
        <v>120</v>
      </c>
      <c r="C49" s="94" t="s">
        <v>121</v>
      </c>
      <c r="D49" s="95" t="str">
        <f>$D$13</f>
        <v>year 2022</v>
      </c>
      <c r="E49" s="271">
        <v>0</v>
      </c>
      <c r="F49" s="96"/>
      <c r="G49" s="134">
        <v>0</v>
      </c>
      <c r="H49" s="96"/>
      <c r="I49" s="134">
        <v>0</v>
      </c>
      <c r="J49" s="96">
        <v>0</v>
      </c>
      <c r="K49" s="272">
        <v>0</v>
      </c>
    </row>
    <row r="50" spans="2:11" ht="0" hidden="1" customHeight="1" x14ac:dyDescent="0.2">
      <c r="B50" s="162"/>
      <c r="C50" s="70"/>
      <c r="D50" s="70" t="str">
        <f>$D$14</f>
        <v>year 2021</v>
      </c>
      <c r="E50" s="275">
        <v>0</v>
      </c>
      <c r="F50" s="276"/>
      <c r="G50" s="277">
        <v>0</v>
      </c>
      <c r="H50" s="276"/>
      <c r="I50" s="277">
        <v>0</v>
      </c>
      <c r="J50" s="276">
        <v>0</v>
      </c>
      <c r="K50" s="278">
        <v>0</v>
      </c>
    </row>
    <row r="51" spans="2:11" ht="0" hidden="1" customHeight="1" x14ac:dyDescent="0.2">
      <c r="B51" s="162" t="s">
        <v>122</v>
      </c>
      <c r="C51" s="94" t="s">
        <v>123</v>
      </c>
      <c r="D51" s="95" t="str">
        <f>$D$13</f>
        <v>year 2022</v>
      </c>
      <c r="E51" s="265">
        <v>0</v>
      </c>
      <c r="F51" s="266"/>
      <c r="G51" s="267"/>
      <c r="H51" s="266"/>
      <c r="I51" s="267"/>
      <c r="J51" s="266">
        <v>0</v>
      </c>
      <c r="K51" s="267"/>
    </row>
    <row r="52" spans="2:11" ht="0" hidden="1" customHeight="1" x14ac:dyDescent="0.2">
      <c r="B52" s="162"/>
      <c r="C52" s="70"/>
      <c r="D52" s="70" t="str">
        <f>$D$14</f>
        <v>year 2021</v>
      </c>
      <c r="E52" s="139">
        <v>0</v>
      </c>
      <c r="F52" s="137"/>
      <c r="G52" s="138"/>
      <c r="H52" s="137"/>
      <c r="I52" s="138"/>
      <c r="J52" s="137">
        <v>0</v>
      </c>
      <c r="K52" s="138"/>
    </row>
    <row r="53" spans="2:11" ht="0" hidden="1" customHeight="1" x14ac:dyDescent="0.2">
      <c r="B53" s="162" t="s">
        <v>124</v>
      </c>
      <c r="C53" s="94" t="s">
        <v>125</v>
      </c>
      <c r="D53" s="95" t="str">
        <f>$D$13</f>
        <v>year 2022</v>
      </c>
      <c r="E53" s="133">
        <v>0</v>
      </c>
      <c r="F53" s="96"/>
      <c r="G53" s="97"/>
      <c r="H53" s="96"/>
      <c r="I53" s="97"/>
      <c r="J53" s="96">
        <v>0</v>
      </c>
      <c r="K53" s="97"/>
    </row>
    <row r="54" spans="2:11" ht="0" hidden="1" customHeight="1" x14ac:dyDescent="0.2">
      <c r="B54" s="162"/>
      <c r="C54" s="70"/>
      <c r="D54" s="70" t="str">
        <f>$D$14</f>
        <v>year 2021</v>
      </c>
      <c r="E54" s="139">
        <v>0</v>
      </c>
      <c r="F54" s="137"/>
      <c r="G54" s="138"/>
      <c r="H54" s="137"/>
      <c r="I54" s="138"/>
      <c r="J54" s="137">
        <v>0</v>
      </c>
      <c r="K54" s="138"/>
    </row>
    <row r="55" spans="2:11" ht="0" hidden="1" customHeight="1" x14ac:dyDescent="0.2">
      <c r="B55" s="162" t="s">
        <v>126</v>
      </c>
      <c r="C55" s="94" t="s">
        <v>127</v>
      </c>
      <c r="D55" s="95" t="str">
        <f>$D$13</f>
        <v>year 2022</v>
      </c>
      <c r="E55" s="133">
        <v>0</v>
      </c>
      <c r="F55" s="96"/>
      <c r="G55" s="97"/>
      <c r="H55" s="96"/>
      <c r="I55" s="97"/>
      <c r="J55" s="96">
        <v>0</v>
      </c>
      <c r="K55" s="97"/>
    </row>
    <row r="56" spans="2:11" ht="0" hidden="1" customHeight="1" x14ac:dyDescent="0.2">
      <c r="B56" s="162"/>
      <c r="C56" s="70"/>
      <c r="D56" s="70" t="str">
        <f>$D$14</f>
        <v>year 2021</v>
      </c>
      <c r="E56" s="139">
        <v>0</v>
      </c>
      <c r="F56" s="137"/>
      <c r="G56" s="138"/>
      <c r="H56" s="137"/>
      <c r="I56" s="138"/>
      <c r="J56" s="137">
        <v>0</v>
      </c>
      <c r="K56" s="138"/>
    </row>
    <row r="57" spans="2:11" ht="0" hidden="1" customHeight="1" x14ac:dyDescent="0.2">
      <c r="B57" s="162" t="s">
        <v>128</v>
      </c>
      <c r="C57" s="94" t="s">
        <v>129</v>
      </c>
      <c r="D57" s="95" t="str">
        <f>$D$13</f>
        <v>year 2022</v>
      </c>
      <c r="E57" s="133">
        <v>0</v>
      </c>
      <c r="F57" s="96"/>
      <c r="G57" s="97"/>
      <c r="H57" s="96"/>
      <c r="I57" s="97"/>
      <c r="J57" s="96">
        <v>0</v>
      </c>
      <c r="K57" s="97"/>
    </row>
    <row r="58" spans="2:11" ht="0" hidden="1" customHeight="1" x14ac:dyDescent="0.2">
      <c r="B58" s="162"/>
      <c r="C58" s="70"/>
      <c r="D58" s="70" t="str">
        <f>$D$14</f>
        <v>year 2021</v>
      </c>
      <c r="E58" s="139">
        <v>0</v>
      </c>
      <c r="F58" s="137"/>
      <c r="G58" s="138"/>
      <c r="H58" s="137"/>
      <c r="I58" s="138"/>
      <c r="J58" s="137">
        <v>0</v>
      </c>
      <c r="K58" s="138"/>
    </row>
    <row r="59" spans="2:11" ht="0" hidden="1" customHeight="1" x14ac:dyDescent="0.2">
      <c r="B59" s="162" t="s">
        <v>130</v>
      </c>
      <c r="C59" s="94" t="s">
        <v>131</v>
      </c>
      <c r="D59" s="95" t="str">
        <f>$D$13</f>
        <v>year 2022</v>
      </c>
      <c r="E59" s="133">
        <v>0</v>
      </c>
      <c r="F59" s="96"/>
      <c r="G59" s="97"/>
      <c r="H59" s="96"/>
      <c r="I59" s="97"/>
      <c r="J59" s="96">
        <v>0</v>
      </c>
      <c r="K59" s="97"/>
    </row>
    <row r="60" spans="2:11" ht="0" hidden="1" customHeight="1" x14ac:dyDescent="0.2">
      <c r="B60" s="162"/>
      <c r="C60" s="70"/>
      <c r="D60" s="70" t="str">
        <f>$D$14</f>
        <v>year 2021</v>
      </c>
      <c r="E60" s="139">
        <v>0</v>
      </c>
      <c r="F60" s="137"/>
      <c r="G60" s="138"/>
      <c r="H60" s="137"/>
      <c r="I60" s="138"/>
      <c r="J60" s="137">
        <v>0</v>
      </c>
      <c r="K60" s="138"/>
    </row>
    <row r="61" spans="2:11" ht="0" hidden="1" customHeight="1" x14ac:dyDescent="0.2">
      <c r="B61" s="162" t="s">
        <v>132</v>
      </c>
      <c r="C61" s="94" t="s">
        <v>133</v>
      </c>
      <c r="D61" s="95" t="str">
        <f>$D$13</f>
        <v>year 2022</v>
      </c>
      <c r="E61" s="133">
        <v>0</v>
      </c>
      <c r="F61" s="96"/>
      <c r="G61" s="97"/>
      <c r="H61" s="96"/>
      <c r="I61" s="97"/>
      <c r="J61" s="96">
        <v>0</v>
      </c>
      <c r="K61" s="97"/>
    </row>
    <row r="62" spans="2:11" ht="0" hidden="1" customHeight="1" x14ac:dyDescent="0.2">
      <c r="B62" s="162"/>
      <c r="C62" s="70"/>
      <c r="D62" s="70" t="str">
        <f>$D$14</f>
        <v>year 2021</v>
      </c>
      <c r="E62" s="139">
        <v>0</v>
      </c>
      <c r="F62" s="137"/>
      <c r="G62" s="138"/>
      <c r="H62" s="137"/>
      <c r="I62" s="138"/>
      <c r="J62" s="137">
        <v>0</v>
      </c>
      <c r="K62" s="138"/>
    </row>
    <row r="63" spans="2:11" ht="0" hidden="1" customHeight="1" x14ac:dyDescent="0.2">
      <c r="B63" s="162" t="s">
        <v>134</v>
      </c>
      <c r="C63" s="94" t="s">
        <v>135</v>
      </c>
      <c r="D63" s="95" t="str">
        <f>$D$13</f>
        <v>year 2022</v>
      </c>
      <c r="E63" s="133">
        <v>0</v>
      </c>
      <c r="F63" s="96"/>
      <c r="G63" s="97"/>
      <c r="H63" s="96"/>
      <c r="I63" s="97"/>
      <c r="J63" s="96">
        <v>0</v>
      </c>
      <c r="K63" s="97"/>
    </row>
    <row r="64" spans="2:11" ht="0" hidden="1" customHeight="1" x14ac:dyDescent="0.2">
      <c r="B64" s="162"/>
      <c r="C64" s="70"/>
      <c r="D64" s="70" t="str">
        <f>$D$14</f>
        <v>year 2021</v>
      </c>
      <c r="E64" s="139">
        <v>0</v>
      </c>
      <c r="F64" s="137"/>
      <c r="G64" s="138"/>
      <c r="H64" s="137"/>
      <c r="I64" s="138"/>
      <c r="J64" s="137">
        <v>0</v>
      </c>
      <c r="K64" s="138"/>
    </row>
    <row r="65" spans="2:11" ht="0" hidden="1" customHeight="1" x14ac:dyDescent="0.2">
      <c r="B65" s="162" t="s">
        <v>136</v>
      </c>
      <c r="C65" s="94" t="s">
        <v>137</v>
      </c>
      <c r="D65" s="95" t="str">
        <f>$D$13</f>
        <v>year 2022</v>
      </c>
      <c r="E65" s="133">
        <v>0</v>
      </c>
      <c r="F65" s="96"/>
      <c r="G65" s="97"/>
      <c r="H65" s="96"/>
      <c r="I65" s="97"/>
      <c r="J65" s="96">
        <v>0</v>
      </c>
      <c r="K65" s="97"/>
    </row>
    <row r="66" spans="2:11" ht="0" hidden="1" customHeight="1" x14ac:dyDescent="0.2">
      <c r="B66" s="162"/>
      <c r="C66" s="70"/>
      <c r="D66" s="70" t="str">
        <f>$D$14</f>
        <v>year 2021</v>
      </c>
      <c r="E66" s="139">
        <v>0</v>
      </c>
      <c r="F66" s="137"/>
      <c r="G66" s="138"/>
      <c r="H66" s="137"/>
      <c r="I66" s="138"/>
      <c r="J66" s="137">
        <v>0</v>
      </c>
      <c r="K66" s="138"/>
    </row>
    <row r="67" spans="2:11" ht="0" hidden="1" customHeight="1" x14ac:dyDescent="0.2">
      <c r="B67" s="162" t="s">
        <v>138</v>
      </c>
      <c r="C67" s="94" t="s">
        <v>139</v>
      </c>
      <c r="D67" s="95" t="str">
        <f>$D$13</f>
        <v>year 2022</v>
      </c>
      <c r="E67" s="133">
        <v>0</v>
      </c>
      <c r="F67" s="96"/>
      <c r="G67" s="97"/>
      <c r="H67" s="96"/>
      <c r="I67" s="97"/>
      <c r="J67" s="96">
        <v>0</v>
      </c>
      <c r="K67" s="97"/>
    </row>
    <row r="68" spans="2:11" ht="0" hidden="1" customHeight="1" x14ac:dyDescent="0.2">
      <c r="B68" s="162"/>
      <c r="C68" s="70"/>
      <c r="D68" s="70" t="str">
        <f>$D$14</f>
        <v>year 2021</v>
      </c>
      <c r="E68" s="139">
        <v>0</v>
      </c>
      <c r="F68" s="137"/>
      <c r="G68" s="138"/>
      <c r="H68" s="137"/>
      <c r="I68" s="138"/>
      <c r="J68" s="137">
        <v>0</v>
      </c>
      <c r="K68" s="138"/>
    </row>
    <row r="69" spans="2:11" ht="0" hidden="1" customHeight="1" x14ac:dyDescent="0.2">
      <c r="B69" s="162" t="s">
        <v>140</v>
      </c>
      <c r="C69" s="94" t="s">
        <v>141</v>
      </c>
      <c r="D69" s="95" t="str">
        <f>$D$13</f>
        <v>year 2022</v>
      </c>
      <c r="E69" s="133">
        <v>0</v>
      </c>
      <c r="F69" s="96"/>
      <c r="G69" s="97"/>
      <c r="H69" s="96"/>
      <c r="I69" s="97"/>
      <c r="J69" s="96">
        <v>0</v>
      </c>
      <c r="K69" s="97"/>
    </row>
    <row r="70" spans="2:11" ht="0" hidden="1" customHeight="1" x14ac:dyDescent="0.2">
      <c r="B70" s="162"/>
      <c r="C70" s="70"/>
      <c r="D70" s="70" t="str">
        <f>$D$14</f>
        <v>year 2021</v>
      </c>
      <c r="E70" s="139">
        <v>0</v>
      </c>
      <c r="F70" s="137"/>
      <c r="G70" s="138"/>
      <c r="H70" s="137"/>
      <c r="I70" s="138"/>
      <c r="J70" s="137">
        <v>0</v>
      </c>
      <c r="K70" s="138"/>
    </row>
    <row r="71" spans="2:11" ht="0" hidden="1" customHeight="1" x14ac:dyDescent="0.2">
      <c r="B71" s="162" t="s">
        <v>142</v>
      </c>
      <c r="C71" s="94" t="s">
        <v>143</v>
      </c>
      <c r="D71" s="95" t="str">
        <f>$D$13</f>
        <v>year 2022</v>
      </c>
      <c r="E71" s="133">
        <v>0</v>
      </c>
      <c r="F71" s="96"/>
      <c r="G71" s="97"/>
      <c r="H71" s="96"/>
      <c r="I71" s="97"/>
      <c r="J71" s="96">
        <v>0</v>
      </c>
      <c r="K71" s="97"/>
    </row>
    <row r="72" spans="2:11" ht="0" hidden="1" customHeight="1" x14ac:dyDescent="0.2">
      <c r="B72" s="162"/>
      <c r="C72" s="70"/>
      <c r="D72" s="70" t="str">
        <f>$D$14</f>
        <v>year 2021</v>
      </c>
      <c r="E72" s="139">
        <v>0</v>
      </c>
      <c r="F72" s="137"/>
      <c r="G72" s="138"/>
      <c r="H72" s="137"/>
      <c r="I72" s="138"/>
      <c r="J72" s="137">
        <v>0</v>
      </c>
      <c r="K72" s="138"/>
    </row>
    <row r="73" spans="2:11" ht="0" hidden="1" customHeight="1" x14ac:dyDescent="0.2">
      <c r="B73" s="162" t="s">
        <v>144</v>
      </c>
      <c r="C73" s="94" t="s">
        <v>145</v>
      </c>
      <c r="D73" s="95" t="str">
        <f>$D$13</f>
        <v>year 2022</v>
      </c>
      <c r="E73" s="133">
        <v>0</v>
      </c>
      <c r="F73" s="96"/>
      <c r="G73" s="97"/>
      <c r="H73" s="96"/>
      <c r="I73" s="97"/>
      <c r="J73" s="96">
        <v>0</v>
      </c>
      <c r="K73" s="97"/>
    </row>
    <row r="74" spans="2:11" ht="0" hidden="1" customHeight="1" x14ac:dyDescent="0.2">
      <c r="B74" s="162"/>
      <c r="C74" s="70"/>
      <c r="D74" s="70" t="str">
        <f>$D$14</f>
        <v>year 2021</v>
      </c>
      <c r="E74" s="139">
        <v>0</v>
      </c>
      <c r="F74" s="137"/>
      <c r="G74" s="138"/>
      <c r="H74" s="137"/>
      <c r="I74" s="138"/>
      <c r="J74" s="137">
        <v>0</v>
      </c>
      <c r="K74" s="138"/>
    </row>
    <row r="75" spans="2:11" ht="0" hidden="1" customHeight="1" x14ac:dyDescent="0.2">
      <c r="B75" s="162" t="s">
        <v>146</v>
      </c>
      <c r="C75" s="94" t="s">
        <v>147</v>
      </c>
      <c r="D75" s="95" t="str">
        <f>$D$13</f>
        <v>year 2022</v>
      </c>
      <c r="E75" s="133">
        <v>0</v>
      </c>
      <c r="F75" s="96"/>
      <c r="G75" s="97"/>
      <c r="H75" s="96"/>
      <c r="I75" s="97"/>
      <c r="J75" s="96">
        <v>0</v>
      </c>
      <c r="K75" s="97"/>
    </row>
    <row r="76" spans="2:11" ht="0" hidden="1" customHeight="1" x14ac:dyDescent="0.2">
      <c r="B76" s="162"/>
      <c r="C76" s="70"/>
      <c r="D76" s="70" t="str">
        <f>$D$14</f>
        <v>year 2021</v>
      </c>
      <c r="E76" s="139">
        <v>0</v>
      </c>
      <c r="F76" s="137"/>
      <c r="G76" s="138"/>
      <c r="H76" s="137"/>
      <c r="I76" s="138"/>
      <c r="J76" s="137">
        <v>0</v>
      </c>
      <c r="K76" s="138"/>
    </row>
    <row r="77" spans="2:11" ht="0" hidden="1" customHeight="1" x14ac:dyDescent="0.2">
      <c r="B77" s="162" t="s">
        <v>148</v>
      </c>
      <c r="C77" s="94" t="s">
        <v>149</v>
      </c>
      <c r="D77" s="95" t="str">
        <f>$D$13</f>
        <v>year 2022</v>
      </c>
      <c r="E77" s="133">
        <v>0</v>
      </c>
      <c r="F77" s="96"/>
      <c r="G77" s="97"/>
      <c r="H77" s="96"/>
      <c r="I77" s="97"/>
      <c r="J77" s="96">
        <v>0</v>
      </c>
      <c r="K77" s="97"/>
    </row>
    <row r="78" spans="2:11" ht="0" hidden="1" customHeight="1" x14ac:dyDescent="0.2">
      <c r="B78" s="162"/>
      <c r="C78" s="70"/>
      <c r="D78" s="70" t="str">
        <f>$D$14</f>
        <v>year 2021</v>
      </c>
      <c r="E78" s="139">
        <v>0</v>
      </c>
      <c r="F78" s="137"/>
      <c r="G78" s="138"/>
      <c r="H78" s="137"/>
      <c r="I78" s="138"/>
      <c r="J78" s="137">
        <v>0</v>
      </c>
      <c r="K78" s="138"/>
    </row>
    <row r="79" spans="2:11" ht="0" hidden="1" customHeight="1" x14ac:dyDescent="0.2">
      <c r="B79" s="162" t="s">
        <v>150</v>
      </c>
      <c r="C79" s="94" t="s">
        <v>151</v>
      </c>
      <c r="D79" s="95" t="str">
        <f>$D$13</f>
        <v>year 2022</v>
      </c>
      <c r="E79" s="133">
        <v>0</v>
      </c>
      <c r="F79" s="96"/>
      <c r="G79" s="97"/>
      <c r="H79" s="96"/>
      <c r="I79" s="97"/>
      <c r="J79" s="96">
        <v>0</v>
      </c>
      <c r="K79" s="97"/>
    </row>
    <row r="80" spans="2:11" ht="0" hidden="1" customHeight="1" x14ac:dyDescent="0.2">
      <c r="B80" s="162"/>
      <c r="C80" s="70"/>
      <c r="D80" s="70" t="str">
        <f>$D$14</f>
        <v>year 2021</v>
      </c>
      <c r="E80" s="139">
        <v>0</v>
      </c>
      <c r="F80" s="137"/>
      <c r="G80" s="138"/>
      <c r="H80" s="137"/>
      <c r="I80" s="138"/>
      <c r="J80" s="137">
        <v>0</v>
      </c>
      <c r="K80" s="138"/>
    </row>
    <row r="81" spans="2:11" ht="0" hidden="1" customHeight="1" x14ac:dyDescent="0.2">
      <c r="B81" s="162" t="s">
        <v>152</v>
      </c>
      <c r="C81" s="94" t="s">
        <v>153</v>
      </c>
      <c r="D81" s="95" t="str">
        <f>$D$13</f>
        <v>year 2022</v>
      </c>
      <c r="E81" s="133">
        <v>0</v>
      </c>
      <c r="F81" s="96"/>
      <c r="G81" s="97"/>
      <c r="H81" s="96"/>
      <c r="I81" s="97"/>
      <c r="J81" s="96">
        <v>0</v>
      </c>
      <c r="K81" s="97"/>
    </row>
    <row r="82" spans="2:11" ht="0" hidden="1" customHeight="1" x14ac:dyDescent="0.2">
      <c r="B82" s="162"/>
      <c r="C82" s="70"/>
      <c r="D82" s="70" t="str">
        <f>$D$14</f>
        <v>year 2021</v>
      </c>
      <c r="E82" s="139">
        <v>0</v>
      </c>
      <c r="F82" s="137"/>
      <c r="G82" s="138"/>
      <c r="H82" s="137"/>
      <c r="I82" s="138"/>
      <c r="J82" s="137">
        <v>0</v>
      </c>
      <c r="K82" s="138"/>
    </row>
    <row r="83" spans="2:11" ht="0" hidden="1" customHeight="1" x14ac:dyDescent="0.2">
      <c r="B83" s="162" t="s">
        <v>154</v>
      </c>
      <c r="C83" s="94" t="s">
        <v>155</v>
      </c>
      <c r="D83" s="95" t="str">
        <f>$D$13</f>
        <v>year 2022</v>
      </c>
      <c r="E83" s="133">
        <v>0</v>
      </c>
      <c r="F83" s="96"/>
      <c r="G83" s="97"/>
      <c r="H83" s="96"/>
      <c r="I83" s="97"/>
      <c r="J83" s="96">
        <v>0</v>
      </c>
      <c r="K83" s="97"/>
    </row>
    <row r="84" spans="2:11" ht="0" hidden="1" customHeight="1" x14ac:dyDescent="0.2">
      <c r="B84" s="162"/>
      <c r="C84" s="70"/>
      <c r="D84" s="70" t="str">
        <f>$D$14</f>
        <v>year 2021</v>
      </c>
      <c r="E84" s="139">
        <v>0</v>
      </c>
      <c r="F84" s="137"/>
      <c r="G84" s="138"/>
      <c r="H84" s="137"/>
      <c r="I84" s="138"/>
      <c r="J84" s="137">
        <v>0</v>
      </c>
      <c r="K84" s="138"/>
    </row>
    <row r="85" spans="2:11" ht="0" hidden="1" customHeight="1" x14ac:dyDescent="0.2">
      <c r="B85" s="162" t="s">
        <v>156</v>
      </c>
      <c r="C85" s="94" t="s">
        <v>157</v>
      </c>
      <c r="D85" s="95" t="str">
        <f>$D$13</f>
        <v>year 2022</v>
      </c>
      <c r="E85" s="133">
        <v>0</v>
      </c>
      <c r="F85" s="96"/>
      <c r="G85" s="97"/>
      <c r="H85" s="96"/>
      <c r="I85" s="97"/>
      <c r="J85" s="96">
        <v>0</v>
      </c>
      <c r="K85" s="97"/>
    </row>
    <row r="86" spans="2:11" ht="0" hidden="1" customHeight="1" x14ac:dyDescent="0.2">
      <c r="B86" s="162"/>
      <c r="C86" s="70"/>
      <c r="D86" s="70" t="str">
        <f>$D$14</f>
        <v>year 2021</v>
      </c>
      <c r="E86" s="139">
        <v>0</v>
      </c>
      <c r="F86" s="137"/>
      <c r="G86" s="138"/>
      <c r="H86" s="137"/>
      <c r="I86" s="138"/>
      <c r="J86" s="137">
        <v>0</v>
      </c>
      <c r="K86" s="138"/>
    </row>
    <row r="87" spans="2:11" ht="0" hidden="1" customHeight="1" x14ac:dyDescent="0.2">
      <c r="B87" s="162" t="s">
        <v>158</v>
      </c>
      <c r="C87" s="94" t="s">
        <v>159</v>
      </c>
      <c r="D87" s="95" t="str">
        <f>$D$13</f>
        <v>year 2022</v>
      </c>
      <c r="E87" s="133">
        <v>0</v>
      </c>
      <c r="F87" s="96"/>
      <c r="G87" s="97"/>
      <c r="H87" s="96"/>
      <c r="I87" s="97"/>
      <c r="J87" s="96">
        <v>0</v>
      </c>
      <c r="K87" s="97"/>
    </row>
    <row r="88" spans="2:11" ht="0" hidden="1" customHeight="1" x14ac:dyDescent="0.2">
      <c r="B88" s="162"/>
      <c r="C88" s="70"/>
      <c r="D88" s="70" t="str">
        <f>$D$14</f>
        <v>year 2021</v>
      </c>
      <c r="E88" s="139">
        <v>0</v>
      </c>
      <c r="F88" s="137"/>
      <c r="G88" s="138"/>
      <c r="H88" s="137"/>
      <c r="I88" s="138"/>
      <c r="J88" s="137">
        <v>0</v>
      </c>
      <c r="K88" s="138"/>
    </row>
    <row r="89" spans="2:11" ht="0" hidden="1" customHeight="1" x14ac:dyDescent="0.2">
      <c r="B89" s="162" t="s">
        <v>160</v>
      </c>
      <c r="C89" s="94" t="s">
        <v>161</v>
      </c>
      <c r="D89" s="95" t="str">
        <f>$D$13</f>
        <v>year 2022</v>
      </c>
      <c r="E89" s="133">
        <v>0</v>
      </c>
      <c r="F89" s="96"/>
      <c r="G89" s="97"/>
      <c r="H89" s="96"/>
      <c r="I89" s="97"/>
      <c r="J89" s="96">
        <v>0</v>
      </c>
      <c r="K89" s="97"/>
    </row>
    <row r="90" spans="2:11" ht="0" hidden="1" customHeight="1" x14ac:dyDescent="0.2">
      <c r="B90" s="164"/>
      <c r="C90" s="165"/>
      <c r="D90" s="165" t="str">
        <f>$D$14</f>
        <v>year 2021</v>
      </c>
      <c r="E90" s="146">
        <v>0</v>
      </c>
      <c r="F90" s="144"/>
      <c r="G90" s="145"/>
      <c r="H90" s="144"/>
      <c r="I90" s="145"/>
      <c r="J90" s="144">
        <v>0</v>
      </c>
      <c r="K90" s="145"/>
    </row>
    <row r="91" spans="2:11" ht="20.100000000000001" customHeight="1" x14ac:dyDescent="0.2">
      <c r="C91" s="166" t="str">
        <f>IF(INT(AktJahrMonat)&gt;201503,"","Hinweis: Die detaillierten Weiteren Deckungswerte werden erst ab Q2 2014 erfasst; für die vorausgehenden Quartale liegen bislang keine geeigneten Daten vor.")</f>
        <v/>
      </c>
      <c r="D91" s="395"/>
      <c r="E91" s="395"/>
      <c r="F91" s="395"/>
      <c r="H91" s="395"/>
      <c r="J91" s="395"/>
    </row>
    <row r="92" spans="2:11" ht="6" customHeight="1" x14ac:dyDescent="0.2"/>
    <row r="93" spans="2:11" x14ac:dyDescent="0.2">
      <c r="C93" s="36" t="s">
        <v>553</v>
      </c>
    </row>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3"/>
  <sheetViews>
    <sheetView showGridLines="0" showRowColHeaders="0" zoomScaleNormal="100" workbookViewId="0"/>
  </sheetViews>
  <sheetFormatPr baseColWidth="10" defaultColWidth="9.140625" defaultRowHeight="12.75" x14ac:dyDescent="0.2"/>
  <cols>
    <col min="1" max="1" width="0.85546875" style="390" customWidth="1"/>
    <col min="2" max="2" width="11.5703125" style="390" hidden="1" customWidth="1"/>
    <col min="3" max="3" width="22.7109375" style="390" customWidth="1"/>
    <col min="4" max="4" width="8.7109375" style="390" customWidth="1"/>
    <col min="5" max="5" width="18.7109375" style="390" customWidth="1"/>
    <col min="6" max="6" width="16" style="390" customWidth="1"/>
    <col min="7" max="10" width="19.5703125" style="390" customWidth="1"/>
    <col min="11" max="1026" width="8.7109375" style="390" customWidth="1"/>
  </cols>
  <sheetData>
    <row r="1" spans="2:10" ht="5.0999999999999996" customHeight="1" x14ac:dyDescent="0.2"/>
    <row r="2" spans="2:10" ht="12.75" customHeight="1" x14ac:dyDescent="0.2">
      <c r="C2" s="240" t="s">
        <v>545</v>
      </c>
      <c r="D2" s="11"/>
      <c r="E2" s="11"/>
      <c r="F2" s="386"/>
      <c r="G2" s="386"/>
      <c r="H2" s="386"/>
      <c r="I2" s="386"/>
      <c r="J2" s="386"/>
    </row>
    <row r="3" spans="2:10" ht="12.75" customHeight="1" x14ac:dyDescent="0.2">
      <c r="H3" s="386"/>
      <c r="I3" s="386"/>
      <c r="J3" s="386"/>
    </row>
    <row r="4" spans="2:10" ht="12.75" customHeight="1" x14ac:dyDescent="0.2">
      <c r="C4" s="396" t="s">
        <v>560</v>
      </c>
      <c r="D4" s="11"/>
      <c r="E4" s="11"/>
      <c r="F4" s="386"/>
      <c r="G4" s="386"/>
      <c r="H4" s="386"/>
      <c r="I4" s="386"/>
      <c r="J4" s="386"/>
    </row>
    <row r="5" spans="2:10" ht="15" customHeight="1" x14ac:dyDescent="0.2">
      <c r="C5" s="396" t="str">
        <f>UebInstitutQuartal</f>
        <v>Q3 2022</v>
      </c>
      <c r="D5" s="386"/>
      <c r="E5" s="386"/>
      <c r="F5" s="386"/>
      <c r="G5" s="386"/>
      <c r="H5" s="386"/>
      <c r="I5" s="386"/>
      <c r="J5" s="386"/>
    </row>
    <row r="6" spans="2:10" ht="12.75" customHeight="1" x14ac:dyDescent="0.2">
      <c r="C6" s="386"/>
      <c r="D6" s="386"/>
      <c r="E6" s="386"/>
      <c r="F6" s="386"/>
      <c r="G6" s="386"/>
      <c r="H6" s="386"/>
      <c r="I6" s="386"/>
      <c r="J6" s="386"/>
    </row>
    <row r="7" spans="2:10" ht="15" customHeight="1" x14ac:dyDescent="0.2">
      <c r="C7" s="158"/>
      <c r="D7" s="36"/>
      <c r="E7" s="351" t="s">
        <v>561</v>
      </c>
      <c r="F7" s="352"/>
      <c r="G7" s="352"/>
      <c r="H7" s="352"/>
      <c r="I7" s="352"/>
      <c r="J7" s="353"/>
    </row>
    <row r="8" spans="2:10" ht="12.75" customHeight="1" x14ac:dyDescent="0.2">
      <c r="C8" s="36"/>
      <c r="D8" s="36"/>
      <c r="E8" s="377" t="s">
        <v>54</v>
      </c>
      <c r="F8" s="397" t="s">
        <v>71</v>
      </c>
      <c r="G8" s="397"/>
      <c r="H8" s="397"/>
      <c r="I8" s="397"/>
      <c r="J8" s="398"/>
    </row>
    <row r="9" spans="2:10" ht="25.5" customHeight="1" x14ac:dyDescent="0.2">
      <c r="C9" s="36"/>
      <c r="D9" s="36"/>
      <c r="E9" s="354"/>
      <c r="F9" s="496" t="s">
        <v>562</v>
      </c>
      <c r="G9" s="497"/>
      <c r="H9" s="503" t="s">
        <v>563</v>
      </c>
      <c r="I9" s="500" t="s">
        <v>564</v>
      </c>
      <c r="J9" s="495"/>
    </row>
    <row r="10" spans="2:10" ht="12.75" customHeight="1" x14ac:dyDescent="0.2">
      <c r="C10" s="36"/>
      <c r="D10" s="36"/>
      <c r="E10" s="354"/>
      <c r="F10" s="498" t="s">
        <v>565</v>
      </c>
      <c r="G10" s="238" t="s">
        <v>71</v>
      </c>
      <c r="H10" s="511"/>
      <c r="I10" s="505" t="s">
        <v>565</v>
      </c>
      <c r="J10" s="238" t="s">
        <v>71</v>
      </c>
    </row>
    <row r="11" spans="2:10" ht="53.25" customHeight="1" x14ac:dyDescent="0.2">
      <c r="C11" s="116"/>
      <c r="D11" s="116"/>
      <c r="E11" s="342"/>
      <c r="F11" s="499"/>
      <c r="G11" s="378" t="s">
        <v>552</v>
      </c>
      <c r="H11" s="512"/>
      <c r="I11" s="506"/>
      <c r="J11" s="378" t="s">
        <v>552</v>
      </c>
    </row>
    <row r="12" spans="2:10" ht="12.75" customHeight="1" x14ac:dyDescent="0.2">
      <c r="B12" s="159"/>
      <c r="C12" s="160" t="s">
        <v>83</v>
      </c>
      <c r="D12" s="161" t="str">
        <f>AktQuartal</f>
        <v>Q3</v>
      </c>
      <c r="E12" s="381" t="str">
        <f>Einheit_Waehrung</f>
        <v>€ mn.</v>
      </c>
      <c r="F12" s="335" t="str">
        <f>E12</f>
        <v>€ mn.</v>
      </c>
      <c r="G12" s="335" t="str">
        <f>E12</f>
        <v>€ mn.</v>
      </c>
      <c r="H12" s="335" t="str">
        <f>G12</f>
        <v>€ mn.</v>
      </c>
      <c r="I12" s="335" t="str">
        <f>F12</f>
        <v>€ mn.</v>
      </c>
      <c r="J12" s="335" t="str">
        <f>G12</f>
        <v>€ mn.</v>
      </c>
    </row>
    <row r="13" spans="2:10" ht="12.75" customHeight="1" x14ac:dyDescent="0.2">
      <c r="B13" s="162" t="s">
        <v>84</v>
      </c>
      <c r="C13" s="94" t="s">
        <v>85</v>
      </c>
      <c r="D13" s="95" t="str">
        <f>"year "&amp;AktJahr</f>
        <v>year 2022</v>
      </c>
      <c r="E13" s="133">
        <v>0</v>
      </c>
      <c r="F13" s="96">
        <v>0</v>
      </c>
      <c r="G13" s="96">
        <v>0</v>
      </c>
      <c r="H13" s="134">
        <v>0</v>
      </c>
      <c r="I13" s="134">
        <v>0</v>
      </c>
      <c r="J13" s="96">
        <v>0</v>
      </c>
    </row>
    <row r="14" spans="2:10" ht="12.75" customHeight="1" x14ac:dyDescent="0.2">
      <c r="B14" s="162"/>
      <c r="C14" s="70"/>
      <c r="D14" s="70" t="str">
        <f>"year "&amp;(AktJahr-1)</f>
        <v>year 2021</v>
      </c>
      <c r="E14" s="139">
        <v>0</v>
      </c>
      <c r="F14" s="137">
        <v>0</v>
      </c>
      <c r="G14" s="137">
        <v>0</v>
      </c>
      <c r="H14" s="140">
        <v>0</v>
      </c>
      <c r="I14" s="140">
        <v>0</v>
      </c>
      <c r="J14" s="137">
        <v>0</v>
      </c>
    </row>
    <row r="15" spans="2:10" ht="12.75" customHeight="1" x14ac:dyDescent="0.2">
      <c r="B15" s="162" t="s">
        <v>86</v>
      </c>
      <c r="C15" s="94" t="s">
        <v>87</v>
      </c>
      <c r="D15" s="95" t="str">
        <f>$D$13</f>
        <v>year 2022</v>
      </c>
      <c r="E15" s="133">
        <v>0</v>
      </c>
      <c r="F15" s="96">
        <v>0</v>
      </c>
      <c r="G15" s="96">
        <v>0</v>
      </c>
      <c r="H15" s="134">
        <v>0</v>
      </c>
      <c r="I15" s="134">
        <v>0</v>
      </c>
      <c r="J15" s="96">
        <v>0</v>
      </c>
    </row>
    <row r="16" spans="2:10" ht="12.75" customHeight="1" x14ac:dyDescent="0.2">
      <c r="B16" s="162"/>
      <c r="C16" s="70"/>
      <c r="D16" s="70" t="str">
        <f>$D$14</f>
        <v>year 2021</v>
      </c>
      <c r="E16" s="139">
        <v>0</v>
      </c>
      <c r="F16" s="137">
        <v>0</v>
      </c>
      <c r="G16" s="137">
        <v>0</v>
      </c>
      <c r="H16" s="140">
        <v>0</v>
      </c>
      <c r="I16" s="140">
        <v>0</v>
      </c>
      <c r="J16" s="137">
        <v>0</v>
      </c>
    </row>
    <row r="17" spans="2:10" ht="0" hidden="1" customHeight="1" x14ac:dyDescent="0.2">
      <c r="B17" s="163" t="s">
        <v>88</v>
      </c>
      <c r="C17" s="94" t="s">
        <v>89</v>
      </c>
      <c r="D17" s="95" t="str">
        <f>$D$13</f>
        <v>year 2022</v>
      </c>
      <c r="E17" s="133">
        <v>0</v>
      </c>
      <c r="F17" s="96">
        <v>0</v>
      </c>
      <c r="G17" s="96">
        <v>0</v>
      </c>
      <c r="H17" s="134">
        <v>0</v>
      </c>
      <c r="I17" s="134">
        <v>0</v>
      </c>
      <c r="J17" s="96">
        <v>0</v>
      </c>
    </row>
    <row r="18" spans="2:10" ht="0" hidden="1" customHeight="1" x14ac:dyDescent="0.2">
      <c r="B18" s="162"/>
      <c r="C18" s="70"/>
      <c r="D18" s="70" t="str">
        <f>$D$14</f>
        <v>year 2021</v>
      </c>
      <c r="E18" s="139">
        <v>0</v>
      </c>
      <c r="F18" s="137">
        <v>0</v>
      </c>
      <c r="G18" s="137">
        <v>0</v>
      </c>
      <c r="H18" s="140">
        <v>0</v>
      </c>
      <c r="I18" s="140">
        <v>0</v>
      </c>
      <c r="J18" s="137">
        <v>0</v>
      </c>
    </row>
    <row r="19" spans="2:10" ht="0" hidden="1" customHeight="1" x14ac:dyDescent="0.2">
      <c r="B19" s="163" t="s">
        <v>90</v>
      </c>
      <c r="C19" s="94" t="s">
        <v>91</v>
      </c>
      <c r="D19" s="95" t="str">
        <f>$D$13</f>
        <v>year 2022</v>
      </c>
      <c r="E19" s="133">
        <v>0</v>
      </c>
      <c r="F19" s="96">
        <v>0</v>
      </c>
      <c r="G19" s="96">
        <v>0</v>
      </c>
      <c r="H19" s="134">
        <v>0</v>
      </c>
      <c r="I19" s="134">
        <v>0</v>
      </c>
      <c r="J19" s="96">
        <v>0</v>
      </c>
    </row>
    <row r="20" spans="2:10" ht="0" hidden="1" customHeight="1" x14ac:dyDescent="0.2">
      <c r="B20" s="162"/>
      <c r="C20" s="70"/>
      <c r="D20" s="70" t="str">
        <f>$D$14</f>
        <v>year 2021</v>
      </c>
      <c r="E20" s="139">
        <v>0</v>
      </c>
      <c r="F20" s="137">
        <v>0</v>
      </c>
      <c r="G20" s="137">
        <v>0</v>
      </c>
      <c r="H20" s="140">
        <v>0</v>
      </c>
      <c r="I20" s="140">
        <v>0</v>
      </c>
      <c r="J20" s="137">
        <v>0</v>
      </c>
    </row>
    <row r="21" spans="2:10" ht="0" hidden="1" customHeight="1" x14ac:dyDescent="0.2">
      <c r="B21" s="163" t="s">
        <v>92</v>
      </c>
      <c r="C21" s="94" t="s">
        <v>93</v>
      </c>
      <c r="D21" s="95" t="str">
        <f>$D$13</f>
        <v>year 2022</v>
      </c>
      <c r="E21" s="133">
        <v>0</v>
      </c>
      <c r="F21" s="96">
        <v>0</v>
      </c>
      <c r="G21" s="96">
        <v>0</v>
      </c>
      <c r="H21" s="134">
        <v>0</v>
      </c>
      <c r="I21" s="134">
        <v>0</v>
      </c>
      <c r="J21" s="96">
        <v>0</v>
      </c>
    </row>
    <row r="22" spans="2:10" ht="0" hidden="1" customHeight="1" x14ac:dyDescent="0.2">
      <c r="B22" s="163"/>
      <c r="C22" s="70"/>
      <c r="D22" s="70" t="str">
        <f>$D$14</f>
        <v>year 2021</v>
      </c>
      <c r="E22" s="139">
        <v>0</v>
      </c>
      <c r="F22" s="137">
        <v>0</v>
      </c>
      <c r="G22" s="137">
        <v>0</v>
      </c>
      <c r="H22" s="140">
        <v>0</v>
      </c>
      <c r="I22" s="140">
        <v>0</v>
      </c>
      <c r="J22" s="137">
        <v>0</v>
      </c>
    </row>
    <row r="23" spans="2:10" ht="0" hidden="1" customHeight="1" x14ac:dyDescent="0.2">
      <c r="B23" s="163" t="s">
        <v>94</v>
      </c>
      <c r="C23" s="94" t="s">
        <v>95</v>
      </c>
      <c r="D23" s="95" t="str">
        <f>$D$13</f>
        <v>year 2022</v>
      </c>
      <c r="E23" s="133">
        <v>0</v>
      </c>
      <c r="F23" s="96">
        <v>0</v>
      </c>
      <c r="G23" s="96">
        <v>0</v>
      </c>
      <c r="H23" s="134">
        <v>0</v>
      </c>
      <c r="I23" s="134">
        <v>0</v>
      </c>
      <c r="J23" s="96">
        <v>0</v>
      </c>
    </row>
    <row r="24" spans="2:10" ht="0" hidden="1" customHeight="1" x14ac:dyDescent="0.2">
      <c r="B24" s="162"/>
      <c r="C24" s="70"/>
      <c r="D24" s="70" t="str">
        <f>$D$14</f>
        <v>year 2021</v>
      </c>
      <c r="E24" s="139">
        <v>0</v>
      </c>
      <c r="F24" s="137">
        <v>0</v>
      </c>
      <c r="G24" s="137">
        <v>0</v>
      </c>
      <c r="H24" s="140">
        <v>0</v>
      </c>
      <c r="I24" s="140">
        <v>0</v>
      </c>
      <c r="J24" s="137">
        <v>0</v>
      </c>
    </row>
    <row r="25" spans="2:10" ht="0" hidden="1" customHeight="1" x14ac:dyDescent="0.2">
      <c r="B25" s="163" t="s">
        <v>96</v>
      </c>
      <c r="C25" s="94" t="s">
        <v>97</v>
      </c>
      <c r="D25" s="95" t="str">
        <f>$D$13</f>
        <v>year 2022</v>
      </c>
      <c r="E25" s="133">
        <v>0</v>
      </c>
      <c r="F25" s="96">
        <v>0</v>
      </c>
      <c r="G25" s="96">
        <v>0</v>
      </c>
      <c r="H25" s="134">
        <v>0</v>
      </c>
      <c r="I25" s="134">
        <v>0</v>
      </c>
      <c r="J25" s="96">
        <v>0</v>
      </c>
    </row>
    <row r="26" spans="2:10" ht="0" hidden="1" customHeight="1" x14ac:dyDescent="0.2">
      <c r="B26" s="162"/>
      <c r="C26" s="70"/>
      <c r="D26" s="70" t="str">
        <f>$D$14</f>
        <v>year 2021</v>
      </c>
      <c r="E26" s="139">
        <v>0</v>
      </c>
      <c r="F26" s="137">
        <v>0</v>
      </c>
      <c r="G26" s="137">
        <v>0</v>
      </c>
      <c r="H26" s="140">
        <v>0</v>
      </c>
      <c r="I26" s="140">
        <v>0</v>
      </c>
      <c r="J26" s="137">
        <v>0</v>
      </c>
    </row>
    <row r="27" spans="2:10" ht="0" hidden="1" customHeight="1" x14ac:dyDescent="0.2">
      <c r="B27" s="163" t="s">
        <v>98</v>
      </c>
      <c r="C27" s="94" t="s">
        <v>99</v>
      </c>
      <c r="D27" s="95" t="str">
        <f>$D$13</f>
        <v>year 2022</v>
      </c>
      <c r="E27" s="133">
        <v>0</v>
      </c>
      <c r="F27" s="96">
        <v>0</v>
      </c>
      <c r="G27" s="96">
        <v>0</v>
      </c>
      <c r="H27" s="134">
        <v>0</v>
      </c>
      <c r="I27" s="134">
        <v>0</v>
      </c>
      <c r="J27" s="96">
        <v>0</v>
      </c>
    </row>
    <row r="28" spans="2:10" ht="0" hidden="1" customHeight="1" x14ac:dyDescent="0.2">
      <c r="B28" s="162"/>
      <c r="C28" s="70"/>
      <c r="D28" s="70" t="str">
        <f>$D$14</f>
        <v>year 2021</v>
      </c>
      <c r="E28" s="139">
        <v>0</v>
      </c>
      <c r="F28" s="137">
        <v>0</v>
      </c>
      <c r="G28" s="137">
        <v>0</v>
      </c>
      <c r="H28" s="140">
        <v>0</v>
      </c>
      <c r="I28" s="140">
        <v>0</v>
      </c>
      <c r="J28" s="137">
        <v>0</v>
      </c>
    </row>
    <row r="29" spans="2:10" ht="0" hidden="1" customHeight="1" x14ac:dyDescent="0.2">
      <c r="B29" s="162" t="s">
        <v>100</v>
      </c>
      <c r="C29" s="94" t="s">
        <v>101</v>
      </c>
      <c r="D29" s="95" t="str">
        <f>$D$13</f>
        <v>year 2022</v>
      </c>
      <c r="E29" s="133">
        <v>0</v>
      </c>
      <c r="F29" s="96">
        <v>0</v>
      </c>
      <c r="G29" s="96">
        <v>0</v>
      </c>
      <c r="H29" s="134">
        <v>0</v>
      </c>
      <c r="I29" s="134">
        <v>0</v>
      </c>
      <c r="J29" s="96">
        <v>0</v>
      </c>
    </row>
    <row r="30" spans="2:10" ht="0" hidden="1" customHeight="1" x14ac:dyDescent="0.2">
      <c r="B30" s="162"/>
      <c r="C30" s="70"/>
      <c r="D30" s="70" t="str">
        <f>$D$14</f>
        <v>year 2021</v>
      </c>
      <c r="E30" s="139">
        <v>0</v>
      </c>
      <c r="F30" s="137">
        <v>0</v>
      </c>
      <c r="G30" s="137">
        <v>0</v>
      </c>
      <c r="H30" s="140">
        <v>0</v>
      </c>
      <c r="I30" s="140">
        <v>0</v>
      </c>
      <c r="J30" s="137">
        <v>0</v>
      </c>
    </row>
    <row r="31" spans="2:10" ht="0" hidden="1" customHeight="1" x14ac:dyDescent="0.2">
      <c r="B31" s="162" t="s">
        <v>102</v>
      </c>
      <c r="C31" s="94" t="s">
        <v>103</v>
      </c>
      <c r="D31" s="95" t="str">
        <f>$D$13</f>
        <v>year 2022</v>
      </c>
      <c r="E31" s="133">
        <v>0</v>
      </c>
      <c r="F31" s="96">
        <v>0</v>
      </c>
      <c r="G31" s="96">
        <v>0</v>
      </c>
      <c r="H31" s="134">
        <v>0</v>
      </c>
      <c r="I31" s="134">
        <v>0</v>
      </c>
      <c r="J31" s="96">
        <v>0</v>
      </c>
    </row>
    <row r="32" spans="2:10" ht="0" hidden="1" customHeight="1" x14ac:dyDescent="0.2">
      <c r="B32" s="162"/>
      <c r="C32" s="70"/>
      <c r="D32" s="70" t="str">
        <f>$D$14</f>
        <v>year 2021</v>
      </c>
      <c r="E32" s="139">
        <v>0</v>
      </c>
      <c r="F32" s="137">
        <v>0</v>
      </c>
      <c r="G32" s="137">
        <v>0</v>
      </c>
      <c r="H32" s="140">
        <v>0</v>
      </c>
      <c r="I32" s="140">
        <v>0</v>
      </c>
      <c r="J32" s="137">
        <v>0</v>
      </c>
    </row>
    <row r="33" spans="2:10" ht="0" hidden="1" customHeight="1" x14ac:dyDescent="0.2">
      <c r="B33" s="162" t="s">
        <v>104</v>
      </c>
      <c r="C33" s="94" t="s">
        <v>105</v>
      </c>
      <c r="D33" s="95" t="str">
        <f>$D$13</f>
        <v>year 2022</v>
      </c>
      <c r="E33" s="133">
        <v>0</v>
      </c>
      <c r="F33" s="96">
        <v>0</v>
      </c>
      <c r="G33" s="96">
        <v>0</v>
      </c>
      <c r="H33" s="134">
        <v>0</v>
      </c>
      <c r="I33" s="134">
        <v>0</v>
      </c>
      <c r="J33" s="96">
        <v>0</v>
      </c>
    </row>
    <row r="34" spans="2:10" ht="0" hidden="1" customHeight="1" x14ac:dyDescent="0.2">
      <c r="B34" s="162"/>
      <c r="C34" s="70"/>
      <c r="D34" s="70" t="str">
        <f>$D$14</f>
        <v>year 2021</v>
      </c>
      <c r="E34" s="139">
        <v>0</v>
      </c>
      <c r="F34" s="137">
        <v>0</v>
      </c>
      <c r="G34" s="137">
        <v>0</v>
      </c>
      <c r="H34" s="140">
        <v>0</v>
      </c>
      <c r="I34" s="140">
        <v>0</v>
      </c>
      <c r="J34" s="137">
        <v>0</v>
      </c>
    </row>
    <row r="35" spans="2:10" ht="0" hidden="1" customHeight="1" x14ac:dyDescent="0.2">
      <c r="B35" s="162" t="s">
        <v>106</v>
      </c>
      <c r="C35" s="94" t="s">
        <v>107</v>
      </c>
      <c r="D35" s="95" t="str">
        <f>$D$13</f>
        <v>year 2022</v>
      </c>
      <c r="E35" s="133">
        <v>0</v>
      </c>
      <c r="F35" s="96">
        <v>0</v>
      </c>
      <c r="G35" s="96">
        <v>0</v>
      </c>
      <c r="H35" s="134">
        <v>0</v>
      </c>
      <c r="I35" s="134">
        <v>0</v>
      </c>
      <c r="J35" s="96">
        <v>0</v>
      </c>
    </row>
    <row r="36" spans="2:10" ht="0" hidden="1" customHeight="1" x14ac:dyDescent="0.2">
      <c r="B36" s="162"/>
      <c r="C36" s="70"/>
      <c r="D36" s="70" t="str">
        <f>$D$14</f>
        <v>year 2021</v>
      </c>
      <c r="E36" s="139">
        <v>0</v>
      </c>
      <c r="F36" s="137">
        <v>0</v>
      </c>
      <c r="G36" s="137">
        <v>0</v>
      </c>
      <c r="H36" s="140">
        <v>0</v>
      </c>
      <c r="I36" s="140">
        <v>0</v>
      </c>
      <c r="J36" s="137">
        <v>0</v>
      </c>
    </row>
    <row r="37" spans="2:10" ht="0" hidden="1" customHeight="1" x14ac:dyDescent="0.2">
      <c r="B37" s="162" t="s">
        <v>108</v>
      </c>
      <c r="C37" s="94" t="s">
        <v>109</v>
      </c>
      <c r="D37" s="95" t="str">
        <f>$D$13</f>
        <v>year 2022</v>
      </c>
      <c r="E37" s="133">
        <v>0</v>
      </c>
      <c r="F37" s="96">
        <v>0</v>
      </c>
      <c r="G37" s="96">
        <v>0</v>
      </c>
      <c r="H37" s="134">
        <v>0</v>
      </c>
      <c r="I37" s="134">
        <v>0</v>
      </c>
      <c r="J37" s="96">
        <v>0</v>
      </c>
    </row>
    <row r="38" spans="2:10" ht="0" hidden="1" customHeight="1" x14ac:dyDescent="0.2">
      <c r="B38" s="162"/>
      <c r="C38" s="70"/>
      <c r="D38" s="70" t="str">
        <f>$D$14</f>
        <v>year 2021</v>
      </c>
      <c r="E38" s="139">
        <v>0</v>
      </c>
      <c r="F38" s="137">
        <v>0</v>
      </c>
      <c r="G38" s="137">
        <v>0</v>
      </c>
      <c r="H38" s="140">
        <v>0</v>
      </c>
      <c r="I38" s="140">
        <v>0</v>
      </c>
      <c r="J38" s="137">
        <v>0</v>
      </c>
    </row>
    <row r="39" spans="2:10" ht="0" hidden="1" customHeight="1" x14ac:dyDescent="0.2">
      <c r="B39" s="162" t="s">
        <v>110</v>
      </c>
      <c r="C39" s="94" t="s">
        <v>111</v>
      </c>
      <c r="D39" s="95" t="str">
        <f>$D$13</f>
        <v>year 2022</v>
      </c>
      <c r="E39" s="133">
        <v>0</v>
      </c>
      <c r="F39" s="96">
        <v>0</v>
      </c>
      <c r="G39" s="96">
        <v>0</v>
      </c>
      <c r="H39" s="134">
        <v>0</v>
      </c>
      <c r="I39" s="134">
        <v>0</v>
      </c>
      <c r="J39" s="96">
        <v>0</v>
      </c>
    </row>
    <row r="40" spans="2:10" ht="0" hidden="1" customHeight="1" x14ac:dyDescent="0.2">
      <c r="B40" s="162"/>
      <c r="C40" s="70"/>
      <c r="D40" s="70" t="str">
        <f>$D$14</f>
        <v>year 2021</v>
      </c>
      <c r="E40" s="139">
        <v>0</v>
      </c>
      <c r="F40" s="137">
        <v>0</v>
      </c>
      <c r="G40" s="137">
        <v>0</v>
      </c>
      <c r="H40" s="140">
        <v>0</v>
      </c>
      <c r="I40" s="140">
        <v>0</v>
      </c>
      <c r="J40" s="137">
        <v>0</v>
      </c>
    </row>
    <row r="41" spans="2:10" ht="0" hidden="1" customHeight="1" x14ac:dyDescent="0.2">
      <c r="B41" s="162" t="s">
        <v>112</v>
      </c>
      <c r="C41" s="94" t="s">
        <v>113</v>
      </c>
      <c r="D41" s="95" t="str">
        <f>$D$13</f>
        <v>year 2022</v>
      </c>
      <c r="E41" s="133">
        <v>0</v>
      </c>
      <c r="F41" s="96">
        <v>0</v>
      </c>
      <c r="G41" s="96">
        <v>0</v>
      </c>
      <c r="H41" s="134">
        <v>0</v>
      </c>
      <c r="I41" s="134">
        <v>0</v>
      </c>
      <c r="J41" s="96">
        <v>0</v>
      </c>
    </row>
    <row r="42" spans="2:10" ht="0" hidden="1" customHeight="1" x14ac:dyDescent="0.2">
      <c r="B42" s="162"/>
      <c r="C42" s="70"/>
      <c r="D42" s="70" t="str">
        <f>$D$14</f>
        <v>year 2021</v>
      </c>
      <c r="E42" s="139">
        <v>0</v>
      </c>
      <c r="F42" s="137">
        <v>0</v>
      </c>
      <c r="G42" s="137">
        <v>0</v>
      </c>
      <c r="H42" s="140">
        <v>0</v>
      </c>
      <c r="I42" s="140">
        <v>0</v>
      </c>
      <c r="J42" s="137">
        <v>0</v>
      </c>
    </row>
    <row r="43" spans="2:10" ht="0" hidden="1" customHeight="1" x14ac:dyDescent="0.2">
      <c r="B43" s="162" t="s">
        <v>114</v>
      </c>
      <c r="C43" s="94" t="s">
        <v>115</v>
      </c>
      <c r="D43" s="95" t="str">
        <f>$D$13</f>
        <v>year 2022</v>
      </c>
      <c r="E43" s="133">
        <v>0</v>
      </c>
      <c r="F43" s="96">
        <v>0</v>
      </c>
      <c r="G43" s="96">
        <v>0</v>
      </c>
      <c r="H43" s="134">
        <v>0</v>
      </c>
      <c r="I43" s="134">
        <v>0</v>
      </c>
      <c r="J43" s="96">
        <v>0</v>
      </c>
    </row>
    <row r="44" spans="2:10" ht="0" hidden="1" customHeight="1" x14ac:dyDescent="0.2">
      <c r="B44" s="162"/>
      <c r="C44" s="70"/>
      <c r="D44" s="70" t="str">
        <f>$D$14</f>
        <v>year 2021</v>
      </c>
      <c r="E44" s="139">
        <v>0</v>
      </c>
      <c r="F44" s="137">
        <v>0</v>
      </c>
      <c r="G44" s="137">
        <v>0</v>
      </c>
      <c r="H44" s="140">
        <v>0</v>
      </c>
      <c r="I44" s="140">
        <v>0</v>
      </c>
      <c r="J44" s="137">
        <v>0</v>
      </c>
    </row>
    <row r="45" spans="2:10" ht="0" hidden="1" customHeight="1" x14ac:dyDescent="0.2">
      <c r="B45" s="162" t="s">
        <v>116</v>
      </c>
      <c r="C45" s="94" t="s">
        <v>117</v>
      </c>
      <c r="D45" s="95" t="str">
        <f>$D$13</f>
        <v>year 2022</v>
      </c>
      <c r="E45" s="133">
        <v>0</v>
      </c>
      <c r="F45" s="96">
        <v>0</v>
      </c>
      <c r="G45" s="96">
        <v>0</v>
      </c>
      <c r="H45" s="134">
        <v>0</v>
      </c>
      <c r="I45" s="134">
        <v>0</v>
      </c>
      <c r="J45" s="96">
        <v>0</v>
      </c>
    </row>
    <row r="46" spans="2:10" ht="0" hidden="1" customHeight="1" x14ac:dyDescent="0.2">
      <c r="B46" s="162"/>
      <c r="C46" s="70"/>
      <c r="D46" s="70" t="str">
        <f>$D$14</f>
        <v>year 2021</v>
      </c>
      <c r="E46" s="139">
        <v>0</v>
      </c>
      <c r="F46" s="137">
        <v>0</v>
      </c>
      <c r="G46" s="137">
        <v>0</v>
      </c>
      <c r="H46" s="140">
        <v>0</v>
      </c>
      <c r="I46" s="140">
        <v>0</v>
      </c>
      <c r="J46" s="137">
        <v>0</v>
      </c>
    </row>
    <row r="47" spans="2:10" ht="0" hidden="1" customHeight="1" x14ac:dyDescent="0.2">
      <c r="B47" s="162" t="s">
        <v>118</v>
      </c>
      <c r="C47" s="94" t="s">
        <v>119</v>
      </c>
      <c r="D47" s="95" t="str">
        <f>$D$13</f>
        <v>year 2022</v>
      </c>
      <c r="E47" s="133">
        <v>0</v>
      </c>
      <c r="F47" s="96">
        <v>0</v>
      </c>
      <c r="G47" s="96">
        <v>0</v>
      </c>
      <c r="H47" s="134">
        <v>0</v>
      </c>
      <c r="I47" s="134">
        <v>0</v>
      </c>
      <c r="J47" s="96">
        <v>0</v>
      </c>
    </row>
    <row r="48" spans="2:10" ht="0" hidden="1" customHeight="1" x14ac:dyDescent="0.2">
      <c r="B48" s="162"/>
      <c r="C48" s="70"/>
      <c r="D48" s="70" t="str">
        <f>$D$14</f>
        <v>year 2021</v>
      </c>
      <c r="E48" s="139">
        <v>0</v>
      </c>
      <c r="F48" s="137">
        <v>0</v>
      </c>
      <c r="G48" s="137">
        <v>0</v>
      </c>
      <c r="H48" s="140">
        <v>0</v>
      </c>
      <c r="I48" s="140">
        <v>0</v>
      </c>
      <c r="J48" s="137">
        <v>0</v>
      </c>
    </row>
    <row r="49" spans="2:10" ht="0" hidden="1" customHeight="1" x14ac:dyDescent="0.2">
      <c r="B49" s="162" t="s">
        <v>120</v>
      </c>
      <c r="C49" s="94" t="s">
        <v>121</v>
      </c>
      <c r="D49" s="95" t="str">
        <f>$D$13</f>
        <v>year 2022</v>
      </c>
      <c r="E49" s="133">
        <v>0</v>
      </c>
      <c r="F49" s="96">
        <v>0</v>
      </c>
      <c r="G49" s="96">
        <v>0</v>
      </c>
      <c r="H49" s="134">
        <v>0</v>
      </c>
      <c r="I49" s="134">
        <v>0</v>
      </c>
      <c r="J49" s="96">
        <v>0</v>
      </c>
    </row>
    <row r="50" spans="2:10" ht="0" hidden="1" customHeight="1" x14ac:dyDescent="0.2">
      <c r="B50" s="162"/>
      <c r="C50" s="70"/>
      <c r="D50" s="70" t="str">
        <f>$D$14</f>
        <v>year 2021</v>
      </c>
      <c r="E50" s="139">
        <v>0</v>
      </c>
      <c r="F50" s="137">
        <v>0</v>
      </c>
      <c r="G50" s="137">
        <v>0</v>
      </c>
      <c r="H50" s="140">
        <v>0</v>
      </c>
      <c r="I50" s="140">
        <v>0</v>
      </c>
      <c r="J50" s="137">
        <v>0</v>
      </c>
    </row>
    <row r="51" spans="2:10" ht="0" hidden="1" customHeight="1" x14ac:dyDescent="0.2">
      <c r="B51" s="162" t="s">
        <v>122</v>
      </c>
      <c r="C51" s="94" t="s">
        <v>123</v>
      </c>
      <c r="D51" s="95" t="str">
        <f>$D$13</f>
        <v>year 2022</v>
      </c>
      <c r="E51" s="133">
        <v>0</v>
      </c>
      <c r="F51" s="96">
        <v>0</v>
      </c>
      <c r="G51" s="96">
        <v>0</v>
      </c>
      <c r="H51" s="134">
        <v>0</v>
      </c>
      <c r="I51" s="134">
        <v>0</v>
      </c>
      <c r="J51" s="96">
        <v>0</v>
      </c>
    </row>
    <row r="52" spans="2:10" ht="0" hidden="1" customHeight="1" x14ac:dyDescent="0.2">
      <c r="B52" s="162"/>
      <c r="C52" s="70"/>
      <c r="D52" s="70" t="str">
        <f>$D$14</f>
        <v>year 2021</v>
      </c>
      <c r="E52" s="139">
        <v>0</v>
      </c>
      <c r="F52" s="137">
        <v>0</v>
      </c>
      <c r="G52" s="137">
        <v>0</v>
      </c>
      <c r="H52" s="140">
        <v>0</v>
      </c>
      <c r="I52" s="140">
        <v>0</v>
      </c>
      <c r="J52" s="137">
        <v>0</v>
      </c>
    </row>
    <row r="53" spans="2:10" ht="0" hidden="1" customHeight="1" x14ac:dyDescent="0.2">
      <c r="B53" s="162" t="s">
        <v>124</v>
      </c>
      <c r="C53" s="94" t="s">
        <v>125</v>
      </c>
      <c r="D53" s="95" t="str">
        <f>$D$13</f>
        <v>year 2022</v>
      </c>
      <c r="E53" s="133">
        <v>0</v>
      </c>
      <c r="F53" s="96">
        <v>0</v>
      </c>
      <c r="G53" s="96">
        <v>0</v>
      </c>
      <c r="H53" s="134">
        <v>0</v>
      </c>
      <c r="I53" s="134">
        <v>0</v>
      </c>
      <c r="J53" s="96">
        <v>0</v>
      </c>
    </row>
    <row r="54" spans="2:10" ht="0" hidden="1" customHeight="1" x14ac:dyDescent="0.2">
      <c r="B54" s="162"/>
      <c r="C54" s="70"/>
      <c r="D54" s="70" t="str">
        <f>$D$14</f>
        <v>year 2021</v>
      </c>
      <c r="E54" s="139">
        <v>0</v>
      </c>
      <c r="F54" s="137">
        <v>0</v>
      </c>
      <c r="G54" s="137">
        <v>0</v>
      </c>
      <c r="H54" s="140">
        <v>0</v>
      </c>
      <c r="I54" s="140">
        <v>0</v>
      </c>
      <c r="J54" s="137">
        <v>0</v>
      </c>
    </row>
    <row r="55" spans="2:10" ht="0" hidden="1" customHeight="1" x14ac:dyDescent="0.2">
      <c r="B55" s="162" t="s">
        <v>126</v>
      </c>
      <c r="C55" s="94" t="s">
        <v>127</v>
      </c>
      <c r="D55" s="95" t="str">
        <f>$D$13</f>
        <v>year 2022</v>
      </c>
      <c r="E55" s="133">
        <v>0</v>
      </c>
      <c r="F55" s="96">
        <v>0</v>
      </c>
      <c r="G55" s="96">
        <v>0</v>
      </c>
      <c r="H55" s="97"/>
      <c r="I55" s="97"/>
      <c r="J55" s="96">
        <v>0</v>
      </c>
    </row>
    <row r="56" spans="2:10" ht="0" hidden="1" customHeight="1" x14ac:dyDescent="0.2">
      <c r="B56" s="162"/>
      <c r="C56" s="70"/>
      <c r="D56" s="70" t="str">
        <f>$D$14</f>
        <v>year 2021</v>
      </c>
      <c r="E56" s="139">
        <v>0</v>
      </c>
      <c r="F56" s="137">
        <v>0</v>
      </c>
      <c r="G56" s="137">
        <v>0</v>
      </c>
      <c r="H56" s="138"/>
      <c r="I56" s="138"/>
      <c r="J56" s="137">
        <v>0</v>
      </c>
    </row>
    <row r="57" spans="2:10" ht="0" hidden="1" customHeight="1" x14ac:dyDescent="0.2">
      <c r="B57" s="162" t="s">
        <v>128</v>
      </c>
      <c r="C57" s="94" t="s">
        <v>129</v>
      </c>
      <c r="D57" s="95" t="str">
        <f>$D$13</f>
        <v>year 2022</v>
      </c>
      <c r="E57" s="133">
        <v>0</v>
      </c>
      <c r="F57" s="96">
        <v>0</v>
      </c>
      <c r="G57" s="96">
        <v>0</v>
      </c>
      <c r="H57" s="97"/>
      <c r="I57" s="97"/>
      <c r="J57" s="96">
        <v>0</v>
      </c>
    </row>
    <row r="58" spans="2:10" ht="0" hidden="1" customHeight="1" x14ac:dyDescent="0.2">
      <c r="B58" s="162"/>
      <c r="C58" s="70"/>
      <c r="D58" s="70" t="str">
        <f>$D$14</f>
        <v>year 2021</v>
      </c>
      <c r="E58" s="139">
        <v>0</v>
      </c>
      <c r="F58" s="137">
        <v>0</v>
      </c>
      <c r="G58" s="137">
        <v>0</v>
      </c>
      <c r="H58" s="138"/>
      <c r="I58" s="138"/>
      <c r="J58" s="137">
        <v>0</v>
      </c>
    </row>
    <row r="59" spans="2:10" ht="0" hidden="1" customHeight="1" x14ac:dyDescent="0.2">
      <c r="B59" s="162" t="s">
        <v>130</v>
      </c>
      <c r="C59" s="94" t="s">
        <v>131</v>
      </c>
      <c r="D59" s="95" t="str">
        <f>$D$13</f>
        <v>year 2022</v>
      </c>
      <c r="E59" s="133">
        <v>0</v>
      </c>
      <c r="F59" s="96">
        <v>0</v>
      </c>
      <c r="G59" s="96">
        <v>0</v>
      </c>
      <c r="H59" s="97"/>
      <c r="I59" s="97"/>
      <c r="J59" s="96">
        <v>0</v>
      </c>
    </row>
    <row r="60" spans="2:10" ht="0" hidden="1" customHeight="1" x14ac:dyDescent="0.2">
      <c r="B60" s="162"/>
      <c r="C60" s="70"/>
      <c r="D60" s="70" t="str">
        <f>$D$14</f>
        <v>year 2021</v>
      </c>
      <c r="E60" s="139">
        <v>0</v>
      </c>
      <c r="F60" s="137">
        <v>0</v>
      </c>
      <c r="G60" s="137">
        <v>0</v>
      </c>
      <c r="H60" s="138"/>
      <c r="I60" s="138"/>
      <c r="J60" s="137">
        <v>0</v>
      </c>
    </row>
    <row r="61" spans="2:10" ht="0" hidden="1" customHeight="1" x14ac:dyDescent="0.2">
      <c r="B61" s="162" t="s">
        <v>132</v>
      </c>
      <c r="C61" s="94" t="s">
        <v>133</v>
      </c>
      <c r="D61" s="95" t="str">
        <f>$D$13</f>
        <v>year 2022</v>
      </c>
      <c r="E61" s="133">
        <v>0</v>
      </c>
      <c r="F61" s="96">
        <v>0</v>
      </c>
      <c r="G61" s="96">
        <v>0</v>
      </c>
      <c r="H61" s="97"/>
      <c r="I61" s="97"/>
      <c r="J61" s="96">
        <v>0</v>
      </c>
    </row>
    <row r="62" spans="2:10" ht="0" hidden="1" customHeight="1" x14ac:dyDescent="0.2">
      <c r="B62" s="162"/>
      <c r="C62" s="70"/>
      <c r="D62" s="70" t="str">
        <f>$D$14</f>
        <v>year 2021</v>
      </c>
      <c r="E62" s="139">
        <v>0</v>
      </c>
      <c r="F62" s="137">
        <v>0</v>
      </c>
      <c r="G62" s="137">
        <v>0</v>
      </c>
      <c r="H62" s="138"/>
      <c r="I62" s="138"/>
      <c r="J62" s="137">
        <v>0</v>
      </c>
    </row>
    <row r="63" spans="2:10" ht="0" hidden="1" customHeight="1" x14ac:dyDescent="0.2">
      <c r="B63" s="162" t="s">
        <v>134</v>
      </c>
      <c r="C63" s="94" t="s">
        <v>135</v>
      </c>
      <c r="D63" s="95" t="str">
        <f>$D$13</f>
        <v>year 2022</v>
      </c>
      <c r="E63" s="133">
        <v>0</v>
      </c>
      <c r="F63" s="96">
        <v>0</v>
      </c>
      <c r="G63" s="96">
        <v>0</v>
      </c>
      <c r="H63" s="97"/>
      <c r="I63" s="97"/>
      <c r="J63" s="96">
        <v>0</v>
      </c>
    </row>
    <row r="64" spans="2:10" ht="0" hidden="1" customHeight="1" x14ac:dyDescent="0.2">
      <c r="B64" s="162"/>
      <c r="C64" s="70"/>
      <c r="D64" s="70" t="str">
        <f>$D$14</f>
        <v>year 2021</v>
      </c>
      <c r="E64" s="139">
        <v>0</v>
      </c>
      <c r="F64" s="137">
        <v>0</v>
      </c>
      <c r="G64" s="137">
        <v>0</v>
      </c>
      <c r="H64" s="138"/>
      <c r="I64" s="138"/>
      <c r="J64" s="137">
        <v>0</v>
      </c>
    </row>
    <row r="65" spans="2:10" ht="0" hidden="1" customHeight="1" x14ac:dyDescent="0.2">
      <c r="B65" s="162" t="s">
        <v>136</v>
      </c>
      <c r="C65" s="94" t="s">
        <v>137</v>
      </c>
      <c r="D65" s="95" t="str">
        <f>$D$13</f>
        <v>year 2022</v>
      </c>
      <c r="E65" s="133">
        <v>0</v>
      </c>
      <c r="F65" s="96">
        <v>0</v>
      </c>
      <c r="G65" s="96">
        <v>0</v>
      </c>
      <c r="H65" s="97"/>
      <c r="I65" s="97"/>
      <c r="J65" s="96">
        <v>0</v>
      </c>
    </row>
    <row r="66" spans="2:10" ht="0" hidden="1" customHeight="1" x14ac:dyDescent="0.2">
      <c r="B66" s="162"/>
      <c r="C66" s="70"/>
      <c r="D66" s="70" t="str">
        <f>$D$14</f>
        <v>year 2021</v>
      </c>
      <c r="E66" s="139">
        <v>0</v>
      </c>
      <c r="F66" s="137">
        <v>0</v>
      </c>
      <c r="G66" s="137">
        <v>0</v>
      </c>
      <c r="H66" s="138"/>
      <c r="I66" s="138"/>
      <c r="J66" s="137">
        <v>0</v>
      </c>
    </row>
    <row r="67" spans="2:10" ht="0" hidden="1" customHeight="1" x14ac:dyDescent="0.2">
      <c r="B67" s="162" t="s">
        <v>138</v>
      </c>
      <c r="C67" s="94" t="s">
        <v>139</v>
      </c>
      <c r="D67" s="95" t="str">
        <f>$D$13</f>
        <v>year 2022</v>
      </c>
      <c r="E67" s="133">
        <v>0</v>
      </c>
      <c r="F67" s="96">
        <v>0</v>
      </c>
      <c r="G67" s="96">
        <v>0</v>
      </c>
      <c r="H67" s="97"/>
      <c r="I67" s="97"/>
      <c r="J67" s="96">
        <v>0</v>
      </c>
    </row>
    <row r="68" spans="2:10" ht="0" hidden="1" customHeight="1" x14ac:dyDescent="0.2">
      <c r="B68" s="162"/>
      <c r="C68" s="70"/>
      <c r="D68" s="70" t="str">
        <f>$D$14</f>
        <v>year 2021</v>
      </c>
      <c r="E68" s="139">
        <v>0</v>
      </c>
      <c r="F68" s="137">
        <v>0</v>
      </c>
      <c r="G68" s="137">
        <v>0</v>
      </c>
      <c r="H68" s="138"/>
      <c r="I68" s="138"/>
      <c r="J68" s="137">
        <v>0</v>
      </c>
    </row>
    <row r="69" spans="2:10" ht="0" hidden="1" customHeight="1" x14ac:dyDescent="0.2">
      <c r="B69" s="162" t="s">
        <v>140</v>
      </c>
      <c r="C69" s="94" t="s">
        <v>141</v>
      </c>
      <c r="D69" s="95" t="str">
        <f>$D$13</f>
        <v>year 2022</v>
      </c>
      <c r="E69" s="133">
        <v>0</v>
      </c>
      <c r="F69" s="96">
        <v>0</v>
      </c>
      <c r="G69" s="96">
        <v>0</v>
      </c>
      <c r="H69" s="97"/>
      <c r="I69" s="97"/>
      <c r="J69" s="96">
        <v>0</v>
      </c>
    </row>
    <row r="70" spans="2:10" ht="0" hidden="1" customHeight="1" x14ac:dyDescent="0.2">
      <c r="B70" s="162"/>
      <c r="C70" s="70"/>
      <c r="D70" s="70" t="str">
        <f>$D$14</f>
        <v>year 2021</v>
      </c>
      <c r="E70" s="139">
        <v>0</v>
      </c>
      <c r="F70" s="137">
        <v>0</v>
      </c>
      <c r="G70" s="137">
        <v>0</v>
      </c>
      <c r="H70" s="138"/>
      <c r="I70" s="138"/>
      <c r="J70" s="137">
        <v>0</v>
      </c>
    </row>
    <row r="71" spans="2:10" ht="0" hidden="1" customHeight="1" x14ac:dyDescent="0.2">
      <c r="B71" s="162" t="s">
        <v>142</v>
      </c>
      <c r="C71" s="94" t="s">
        <v>143</v>
      </c>
      <c r="D71" s="95" t="str">
        <f>$D$13</f>
        <v>year 2022</v>
      </c>
      <c r="E71" s="133">
        <v>0</v>
      </c>
      <c r="F71" s="96">
        <v>0</v>
      </c>
      <c r="G71" s="96">
        <v>0</v>
      </c>
      <c r="H71" s="97"/>
      <c r="I71" s="97"/>
      <c r="J71" s="96">
        <v>0</v>
      </c>
    </row>
    <row r="72" spans="2:10" ht="0" hidden="1" customHeight="1" x14ac:dyDescent="0.2">
      <c r="B72" s="162"/>
      <c r="C72" s="70"/>
      <c r="D72" s="70" t="str">
        <f>$D$14</f>
        <v>year 2021</v>
      </c>
      <c r="E72" s="139">
        <v>0</v>
      </c>
      <c r="F72" s="137">
        <v>0</v>
      </c>
      <c r="G72" s="137">
        <v>0</v>
      </c>
      <c r="H72" s="138"/>
      <c r="I72" s="138"/>
      <c r="J72" s="137">
        <v>0</v>
      </c>
    </row>
    <row r="73" spans="2:10" ht="0" hidden="1" customHeight="1" x14ac:dyDescent="0.2">
      <c r="B73" s="162" t="s">
        <v>144</v>
      </c>
      <c r="C73" s="94" t="s">
        <v>145</v>
      </c>
      <c r="D73" s="95" t="str">
        <f>$D$13</f>
        <v>year 2022</v>
      </c>
      <c r="E73" s="133">
        <v>0</v>
      </c>
      <c r="F73" s="96">
        <v>0</v>
      </c>
      <c r="G73" s="96">
        <v>0</v>
      </c>
      <c r="H73" s="97"/>
      <c r="I73" s="97"/>
      <c r="J73" s="96">
        <v>0</v>
      </c>
    </row>
    <row r="74" spans="2:10" ht="0" hidden="1" customHeight="1" x14ac:dyDescent="0.2">
      <c r="B74" s="162"/>
      <c r="C74" s="70"/>
      <c r="D74" s="70" t="str">
        <f>$D$14</f>
        <v>year 2021</v>
      </c>
      <c r="E74" s="139">
        <v>0</v>
      </c>
      <c r="F74" s="137">
        <v>0</v>
      </c>
      <c r="G74" s="137">
        <v>0</v>
      </c>
      <c r="H74" s="138"/>
      <c r="I74" s="138"/>
      <c r="J74" s="137">
        <v>0</v>
      </c>
    </row>
    <row r="75" spans="2:10" ht="0" hidden="1" customHeight="1" x14ac:dyDescent="0.2">
      <c r="B75" s="162" t="s">
        <v>146</v>
      </c>
      <c r="C75" s="94" t="s">
        <v>147</v>
      </c>
      <c r="D75" s="95" t="str">
        <f>$D$13</f>
        <v>year 2022</v>
      </c>
      <c r="E75" s="133">
        <v>0</v>
      </c>
      <c r="F75" s="96">
        <v>0</v>
      </c>
      <c r="G75" s="96">
        <v>0</v>
      </c>
      <c r="H75" s="97"/>
      <c r="I75" s="97"/>
      <c r="J75" s="96">
        <v>0</v>
      </c>
    </row>
    <row r="76" spans="2:10" ht="0" hidden="1" customHeight="1" x14ac:dyDescent="0.2">
      <c r="B76" s="162"/>
      <c r="C76" s="70"/>
      <c r="D76" s="70" t="str">
        <f>$D$14</f>
        <v>year 2021</v>
      </c>
      <c r="E76" s="139">
        <v>0</v>
      </c>
      <c r="F76" s="137">
        <v>0</v>
      </c>
      <c r="G76" s="137">
        <v>0</v>
      </c>
      <c r="H76" s="138"/>
      <c r="I76" s="138"/>
      <c r="J76" s="137">
        <v>0</v>
      </c>
    </row>
    <row r="77" spans="2:10" ht="0" hidden="1" customHeight="1" x14ac:dyDescent="0.2">
      <c r="B77" s="162" t="s">
        <v>148</v>
      </c>
      <c r="C77" s="94" t="s">
        <v>149</v>
      </c>
      <c r="D77" s="95" t="str">
        <f>$D$13</f>
        <v>year 2022</v>
      </c>
      <c r="E77" s="133">
        <v>0</v>
      </c>
      <c r="F77" s="96">
        <v>0</v>
      </c>
      <c r="G77" s="96">
        <v>0</v>
      </c>
      <c r="H77" s="97"/>
      <c r="I77" s="97"/>
      <c r="J77" s="96">
        <v>0</v>
      </c>
    </row>
    <row r="78" spans="2:10" ht="0" hidden="1" customHeight="1" x14ac:dyDescent="0.2">
      <c r="B78" s="162"/>
      <c r="C78" s="70"/>
      <c r="D78" s="70" t="str">
        <f>$D$14</f>
        <v>year 2021</v>
      </c>
      <c r="E78" s="139">
        <v>0</v>
      </c>
      <c r="F78" s="137">
        <v>0</v>
      </c>
      <c r="G78" s="137">
        <v>0</v>
      </c>
      <c r="H78" s="138"/>
      <c r="I78" s="138"/>
      <c r="J78" s="137">
        <v>0</v>
      </c>
    </row>
    <row r="79" spans="2:10" ht="0" hidden="1" customHeight="1" x14ac:dyDescent="0.2">
      <c r="B79" s="162" t="s">
        <v>150</v>
      </c>
      <c r="C79" s="94" t="s">
        <v>151</v>
      </c>
      <c r="D79" s="95" t="str">
        <f>$D$13</f>
        <v>year 2022</v>
      </c>
      <c r="E79" s="133">
        <v>0</v>
      </c>
      <c r="F79" s="96">
        <v>0</v>
      </c>
      <c r="G79" s="96">
        <v>0</v>
      </c>
      <c r="H79" s="97"/>
      <c r="I79" s="97"/>
      <c r="J79" s="96">
        <v>0</v>
      </c>
    </row>
    <row r="80" spans="2:10" ht="0" hidden="1" customHeight="1" x14ac:dyDescent="0.2">
      <c r="B80" s="162"/>
      <c r="C80" s="70"/>
      <c r="D80" s="70" t="str">
        <f>$D$14</f>
        <v>year 2021</v>
      </c>
      <c r="E80" s="139">
        <v>0</v>
      </c>
      <c r="F80" s="137">
        <v>0</v>
      </c>
      <c r="G80" s="137">
        <v>0</v>
      </c>
      <c r="H80" s="138"/>
      <c r="I80" s="138"/>
      <c r="J80" s="137">
        <v>0</v>
      </c>
    </row>
    <row r="81" spans="2:10" ht="0" hidden="1" customHeight="1" x14ac:dyDescent="0.2">
      <c r="B81" s="162" t="s">
        <v>152</v>
      </c>
      <c r="C81" s="94" t="s">
        <v>153</v>
      </c>
      <c r="D81" s="95" t="str">
        <f>$D$13</f>
        <v>year 2022</v>
      </c>
      <c r="E81" s="133">
        <v>0</v>
      </c>
      <c r="F81" s="96">
        <v>0</v>
      </c>
      <c r="G81" s="96">
        <v>0</v>
      </c>
      <c r="H81" s="97"/>
      <c r="I81" s="97"/>
      <c r="J81" s="96">
        <v>0</v>
      </c>
    </row>
    <row r="82" spans="2:10" ht="0" hidden="1" customHeight="1" x14ac:dyDescent="0.2">
      <c r="B82" s="162"/>
      <c r="C82" s="70"/>
      <c r="D82" s="70" t="str">
        <f>$D$14</f>
        <v>year 2021</v>
      </c>
      <c r="E82" s="139">
        <v>0</v>
      </c>
      <c r="F82" s="137">
        <v>0</v>
      </c>
      <c r="G82" s="137">
        <v>0</v>
      </c>
      <c r="H82" s="138"/>
      <c r="I82" s="138"/>
      <c r="J82" s="137">
        <v>0</v>
      </c>
    </row>
    <row r="83" spans="2:10" ht="0" hidden="1" customHeight="1" x14ac:dyDescent="0.2">
      <c r="B83" s="162" t="s">
        <v>154</v>
      </c>
      <c r="C83" s="94" t="s">
        <v>155</v>
      </c>
      <c r="D83" s="95" t="str">
        <f>$D$13</f>
        <v>year 2022</v>
      </c>
      <c r="E83" s="133">
        <v>0</v>
      </c>
      <c r="F83" s="96">
        <v>0</v>
      </c>
      <c r="G83" s="96">
        <v>0</v>
      </c>
      <c r="H83" s="97"/>
      <c r="I83" s="97"/>
      <c r="J83" s="96">
        <v>0</v>
      </c>
    </row>
    <row r="84" spans="2:10" ht="0" hidden="1" customHeight="1" x14ac:dyDescent="0.2">
      <c r="B84" s="162"/>
      <c r="C84" s="70"/>
      <c r="D84" s="70" t="str">
        <f>$D$14</f>
        <v>year 2021</v>
      </c>
      <c r="E84" s="139">
        <v>0</v>
      </c>
      <c r="F84" s="137">
        <v>0</v>
      </c>
      <c r="G84" s="137">
        <v>0</v>
      </c>
      <c r="H84" s="138"/>
      <c r="I84" s="138"/>
      <c r="J84" s="137">
        <v>0</v>
      </c>
    </row>
    <row r="85" spans="2:10" ht="0" hidden="1" customHeight="1" x14ac:dyDescent="0.2">
      <c r="B85" s="162" t="s">
        <v>156</v>
      </c>
      <c r="C85" s="94" t="s">
        <v>157</v>
      </c>
      <c r="D85" s="95" t="str">
        <f>$D$13</f>
        <v>year 2022</v>
      </c>
      <c r="E85" s="133">
        <v>0</v>
      </c>
      <c r="F85" s="96">
        <v>0</v>
      </c>
      <c r="G85" s="96">
        <v>0</v>
      </c>
      <c r="H85" s="97"/>
      <c r="I85" s="97"/>
      <c r="J85" s="96">
        <v>0</v>
      </c>
    </row>
    <row r="86" spans="2:10" ht="0" hidden="1" customHeight="1" x14ac:dyDescent="0.2">
      <c r="B86" s="162"/>
      <c r="C86" s="70"/>
      <c r="D86" s="70" t="str">
        <f>$D$14</f>
        <v>year 2021</v>
      </c>
      <c r="E86" s="139">
        <v>0</v>
      </c>
      <c r="F86" s="137">
        <v>0</v>
      </c>
      <c r="G86" s="137">
        <v>0</v>
      </c>
      <c r="H86" s="138"/>
      <c r="I86" s="138"/>
      <c r="J86" s="137">
        <v>0</v>
      </c>
    </row>
    <row r="87" spans="2:10" ht="0" hidden="1" customHeight="1" x14ac:dyDescent="0.2">
      <c r="B87" s="162" t="s">
        <v>158</v>
      </c>
      <c r="C87" s="94" t="s">
        <v>159</v>
      </c>
      <c r="D87" s="95" t="str">
        <f>$D$13</f>
        <v>year 2022</v>
      </c>
      <c r="E87" s="133">
        <v>0</v>
      </c>
      <c r="F87" s="96">
        <v>0</v>
      </c>
      <c r="G87" s="96">
        <v>0</v>
      </c>
      <c r="H87" s="97"/>
      <c r="I87" s="97"/>
      <c r="J87" s="96">
        <v>0</v>
      </c>
    </row>
    <row r="88" spans="2:10" ht="0" hidden="1" customHeight="1" x14ac:dyDescent="0.2">
      <c r="B88" s="162"/>
      <c r="C88" s="70"/>
      <c r="D88" s="70" t="str">
        <f>$D$14</f>
        <v>year 2021</v>
      </c>
      <c r="E88" s="139">
        <v>0</v>
      </c>
      <c r="F88" s="137">
        <v>0</v>
      </c>
      <c r="G88" s="137">
        <v>0</v>
      </c>
      <c r="H88" s="138"/>
      <c r="I88" s="138"/>
      <c r="J88" s="137">
        <v>0</v>
      </c>
    </row>
    <row r="89" spans="2:10" ht="0" hidden="1" customHeight="1" x14ac:dyDescent="0.2">
      <c r="B89" s="162" t="s">
        <v>160</v>
      </c>
      <c r="C89" s="94" t="s">
        <v>161</v>
      </c>
      <c r="D89" s="95" t="str">
        <f>$D$13</f>
        <v>year 2022</v>
      </c>
      <c r="E89" s="133">
        <v>0</v>
      </c>
      <c r="F89" s="96">
        <v>0</v>
      </c>
      <c r="G89" s="96">
        <v>0</v>
      </c>
      <c r="H89" s="97"/>
      <c r="I89" s="97"/>
      <c r="J89" s="96">
        <v>0</v>
      </c>
    </row>
    <row r="90" spans="2:10" ht="0" hidden="1" customHeight="1" x14ac:dyDescent="0.2">
      <c r="B90" s="164"/>
      <c r="C90" s="165"/>
      <c r="D90" s="165" t="str">
        <f>$D$14</f>
        <v>year 2021</v>
      </c>
      <c r="E90" s="146">
        <v>0</v>
      </c>
      <c r="F90" s="144">
        <v>0</v>
      </c>
      <c r="G90" s="144">
        <v>0</v>
      </c>
      <c r="H90" s="145"/>
      <c r="I90" s="145"/>
      <c r="J90" s="144">
        <v>0</v>
      </c>
    </row>
    <row r="91" spans="2:10" ht="20.100000000000001" customHeight="1" x14ac:dyDescent="0.2">
      <c r="C91" s="166" t="str">
        <f>IF(INT(AktJahrMonat)&gt;201503,"","Hinweis: Die detaillierten Weiteren Deckungswerte werden erst ab Q2 2014 erfasst; für die vorausgehenden Quartale liegen bislang keine geeigneten Daten vor.")</f>
        <v/>
      </c>
      <c r="D91" s="395"/>
      <c r="E91" s="395"/>
      <c r="F91" s="395"/>
      <c r="G91" s="395"/>
      <c r="H91" s="395"/>
      <c r="I91" s="395"/>
      <c r="J91" s="395"/>
    </row>
    <row r="92" spans="2:10" ht="6" customHeight="1" x14ac:dyDescent="0.2"/>
    <row r="93" spans="2:10" x14ac:dyDescent="0.2">
      <c r="C93" s="36" t="s">
        <v>553</v>
      </c>
    </row>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3"/>
  <sheetViews>
    <sheetView showGridLines="0" showRowColHeaders="0" zoomScaleNormal="100" workbookViewId="0"/>
  </sheetViews>
  <sheetFormatPr baseColWidth="10" defaultColWidth="9.140625" defaultRowHeight="12.75" x14ac:dyDescent="0.2"/>
  <cols>
    <col min="1" max="1" width="0.85546875" style="390" customWidth="1"/>
    <col min="2" max="2" width="11.5703125" style="390" hidden="1" customWidth="1"/>
    <col min="3" max="3" width="22.7109375" style="390" customWidth="1"/>
    <col min="4" max="4" width="8.7109375" style="390" customWidth="1"/>
    <col min="5" max="5" width="18.7109375" style="390" customWidth="1"/>
    <col min="6" max="6" width="16" style="390" customWidth="1"/>
    <col min="7" max="10" width="19.5703125" style="390" customWidth="1"/>
    <col min="11" max="1026" width="8.7109375" style="390" customWidth="1"/>
  </cols>
  <sheetData>
    <row r="1" spans="2:10" ht="5.0999999999999996" customHeight="1" x14ac:dyDescent="0.2"/>
    <row r="2" spans="2:10" ht="12.75" customHeight="1" x14ac:dyDescent="0.2">
      <c r="C2" s="240" t="s">
        <v>545</v>
      </c>
      <c r="D2" s="11"/>
      <c r="E2" s="11"/>
      <c r="F2" s="386"/>
      <c r="G2" s="386"/>
      <c r="H2" s="386"/>
      <c r="I2" s="386"/>
      <c r="J2" s="386"/>
    </row>
    <row r="3" spans="2:10" ht="12.75" customHeight="1" x14ac:dyDescent="0.2">
      <c r="H3" s="386"/>
      <c r="I3" s="386"/>
      <c r="J3" s="386"/>
    </row>
    <row r="4" spans="2:10" ht="12.75" customHeight="1" x14ac:dyDescent="0.2">
      <c r="C4" s="396" t="s">
        <v>566</v>
      </c>
      <c r="D4" s="11"/>
      <c r="E4" s="11"/>
      <c r="F4" s="386"/>
      <c r="G4" s="386"/>
      <c r="H4" s="386"/>
      <c r="I4" s="386"/>
      <c r="J4" s="386"/>
    </row>
    <row r="5" spans="2:10" ht="15" customHeight="1" x14ac:dyDescent="0.2">
      <c r="C5" s="396" t="str">
        <f>UebInstitutQuartal</f>
        <v>Q3 2022</v>
      </c>
      <c r="D5" s="386"/>
      <c r="E5" s="386"/>
      <c r="F5" s="386"/>
      <c r="G5" s="386"/>
      <c r="H5" s="386"/>
      <c r="I5" s="386"/>
      <c r="J5" s="386"/>
    </row>
    <row r="6" spans="2:10" ht="12.75" customHeight="1" x14ac:dyDescent="0.2">
      <c r="C6" s="386"/>
      <c r="D6" s="386"/>
      <c r="E6" s="386"/>
      <c r="F6" s="386"/>
      <c r="G6" s="386"/>
      <c r="H6" s="386"/>
      <c r="I6" s="386"/>
      <c r="J6" s="386"/>
    </row>
    <row r="7" spans="2:10" ht="15" customHeight="1" x14ac:dyDescent="0.2">
      <c r="C7" s="158"/>
      <c r="D7" s="36"/>
      <c r="E7" s="351" t="s">
        <v>567</v>
      </c>
      <c r="F7" s="352"/>
      <c r="G7" s="352"/>
      <c r="H7" s="352"/>
      <c r="I7" s="352"/>
      <c r="J7" s="353"/>
    </row>
    <row r="8" spans="2:10" ht="12.75" customHeight="1" x14ac:dyDescent="0.2">
      <c r="C8" s="36"/>
      <c r="D8" s="36"/>
      <c r="E8" s="377" t="s">
        <v>54</v>
      </c>
      <c r="F8" s="397" t="s">
        <v>71</v>
      </c>
      <c r="G8" s="397"/>
      <c r="H8" s="397"/>
      <c r="I8" s="397"/>
      <c r="J8" s="398"/>
    </row>
    <row r="9" spans="2:10" ht="25.5" customHeight="1" x14ac:dyDescent="0.2">
      <c r="C9" s="36"/>
      <c r="D9" s="36"/>
      <c r="E9" s="354"/>
      <c r="F9" s="496" t="s">
        <v>568</v>
      </c>
      <c r="G9" s="497"/>
      <c r="H9" s="503" t="s">
        <v>569</v>
      </c>
      <c r="I9" s="504"/>
      <c r="J9" s="500" t="s">
        <v>570</v>
      </c>
    </row>
    <row r="10" spans="2:10" ht="12.75" customHeight="1" x14ac:dyDescent="0.2">
      <c r="C10" s="36"/>
      <c r="D10" s="36"/>
      <c r="E10" s="354"/>
      <c r="F10" s="505" t="s">
        <v>551</v>
      </c>
      <c r="G10" s="238" t="s">
        <v>71</v>
      </c>
      <c r="H10" s="513" t="s">
        <v>551</v>
      </c>
      <c r="I10" s="238" t="s">
        <v>71</v>
      </c>
      <c r="J10" s="501"/>
    </row>
    <row r="11" spans="2:10" ht="54.75" customHeight="1" x14ac:dyDescent="0.2">
      <c r="C11" s="116"/>
      <c r="D11" s="116"/>
      <c r="E11" s="342"/>
      <c r="F11" s="506"/>
      <c r="G11" s="378" t="s">
        <v>552</v>
      </c>
      <c r="H11" s="514"/>
      <c r="I11" s="378" t="s">
        <v>552</v>
      </c>
      <c r="J11" s="502"/>
    </row>
    <row r="12" spans="2:10" ht="12.75" customHeight="1" x14ac:dyDescent="0.2">
      <c r="B12" s="159"/>
      <c r="C12" s="160" t="s">
        <v>83</v>
      </c>
      <c r="D12" s="161" t="str">
        <f>AktQuartal</f>
        <v>Q3</v>
      </c>
      <c r="E12" s="268" t="str">
        <f>Einheit_Waehrung</f>
        <v>€ mn.</v>
      </c>
      <c r="F12" s="269" t="str">
        <f>E12</f>
        <v>€ mn.</v>
      </c>
      <c r="G12" s="269" t="str">
        <f>E12</f>
        <v>€ mn.</v>
      </c>
      <c r="H12" s="269" t="str">
        <f>G12</f>
        <v>€ mn.</v>
      </c>
      <c r="I12" s="269" t="str">
        <f>F12</f>
        <v>€ mn.</v>
      </c>
      <c r="J12" s="270" t="str">
        <f>F12</f>
        <v>€ mn.</v>
      </c>
    </row>
    <row r="13" spans="2:10" ht="12.75" customHeight="1" x14ac:dyDescent="0.2">
      <c r="B13" s="162" t="s">
        <v>84</v>
      </c>
      <c r="C13" s="94" t="s">
        <v>85</v>
      </c>
      <c r="D13" s="95" t="str">
        <f>"year "&amp;AktJahr</f>
        <v>year 2022</v>
      </c>
      <c r="E13" s="271">
        <v>0</v>
      </c>
      <c r="F13" s="96">
        <v>0</v>
      </c>
      <c r="G13" s="96">
        <v>0</v>
      </c>
      <c r="H13" s="134">
        <v>0</v>
      </c>
      <c r="I13" s="96">
        <v>0</v>
      </c>
      <c r="J13" s="272">
        <v>0</v>
      </c>
    </row>
    <row r="14" spans="2:10" ht="12.75" customHeight="1" x14ac:dyDescent="0.2">
      <c r="B14" s="162"/>
      <c r="C14" s="70"/>
      <c r="D14" s="70" t="str">
        <f>"year "&amp;(AktJahr-1)</f>
        <v>year 2021</v>
      </c>
      <c r="E14" s="273">
        <v>0</v>
      </c>
      <c r="F14" s="137">
        <v>0</v>
      </c>
      <c r="G14" s="137">
        <v>0</v>
      </c>
      <c r="H14" s="140">
        <v>0</v>
      </c>
      <c r="I14" s="137">
        <v>0</v>
      </c>
      <c r="J14" s="274">
        <v>0</v>
      </c>
    </row>
    <row r="15" spans="2:10" ht="12.75" customHeight="1" x14ac:dyDescent="0.2">
      <c r="B15" s="162" t="s">
        <v>86</v>
      </c>
      <c r="C15" s="94" t="s">
        <v>87</v>
      </c>
      <c r="D15" s="95" t="str">
        <f>$D$13</f>
        <v>year 2022</v>
      </c>
      <c r="E15" s="271">
        <v>0</v>
      </c>
      <c r="F15" s="96">
        <v>0</v>
      </c>
      <c r="G15" s="96">
        <v>0</v>
      </c>
      <c r="H15" s="134">
        <v>0</v>
      </c>
      <c r="I15" s="96">
        <v>0</v>
      </c>
      <c r="J15" s="272">
        <v>0</v>
      </c>
    </row>
    <row r="16" spans="2:10" ht="12.75" customHeight="1" x14ac:dyDescent="0.2">
      <c r="B16" s="162"/>
      <c r="C16" s="70"/>
      <c r="D16" s="70" t="str">
        <f>$D$14</f>
        <v>year 2021</v>
      </c>
      <c r="E16" s="275">
        <v>0</v>
      </c>
      <c r="F16" s="276">
        <v>0</v>
      </c>
      <c r="G16" s="276">
        <v>0</v>
      </c>
      <c r="H16" s="277">
        <v>0</v>
      </c>
      <c r="I16" s="276">
        <v>0</v>
      </c>
      <c r="J16" s="278">
        <v>0</v>
      </c>
    </row>
    <row r="17" spans="2:10" ht="0" hidden="1" customHeight="1" x14ac:dyDescent="0.2">
      <c r="B17" s="163" t="s">
        <v>88</v>
      </c>
      <c r="C17" s="94" t="s">
        <v>89</v>
      </c>
      <c r="D17" s="95" t="str">
        <f>$D$13</f>
        <v>year 2022</v>
      </c>
      <c r="E17" s="265">
        <v>0</v>
      </c>
      <c r="F17" s="266">
        <v>0</v>
      </c>
      <c r="G17" s="266">
        <v>0</v>
      </c>
      <c r="H17" s="267"/>
      <c r="I17" s="266">
        <v>0</v>
      </c>
      <c r="J17" s="267"/>
    </row>
    <row r="18" spans="2:10" ht="0" hidden="1" customHeight="1" x14ac:dyDescent="0.2">
      <c r="B18" s="162"/>
      <c r="C18" s="70"/>
      <c r="D18" s="70" t="str">
        <f>$D$14</f>
        <v>year 2021</v>
      </c>
      <c r="E18" s="139">
        <v>0</v>
      </c>
      <c r="F18" s="137">
        <v>0</v>
      </c>
      <c r="G18" s="137">
        <v>0</v>
      </c>
      <c r="H18" s="138"/>
      <c r="I18" s="137">
        <v>0</v>
      </c>
      <c r="J18" s="138"/>
    </row>
    <row r="19" spans="2:10" ht="0" hidden="1" customHeight="1" x14ac:dyDescent="0.2">
      <c r="B19" s="163" t="s">
        <v>90</v>
      </c>
      <c r="C19" s="94" t="s">
        <v>91</v>
      </c>
      <c r="D19" s="95" t="str">
        <f>$D$13</f>
        <v>year 2022</v>
      </c>
      <c r="E19" s="133">
        <v>0</v>
      </c>
      <c r="F19" s="96">
        <v>0</v>
      </c>
      <c r="G19" s="96">
        <v>0</v>
      </c>
      <c r="H19" s="97"/>
      <c r="I19" s="96">
        <v>0</v>
      </c>
      <c r="J19" s="97"/>
    </row>
    <row r="20" spans="2:10" ht="0" hidden="1" customHeight="1" x14ac:dyDescent="0.2">
      <c r="B20" s="162"/>
      <c r="C20" s="70"/>
      <c r="D20" s="70" t="str">
        <f>$D$14</f>
        <v>year 2021</v>
      </c>
      <c r="E20" s="139">
        <v>0</v>
      </c>
      <c r="F20" s="137">
        <v>0</v>
      </c>
      <c r="G20" s="137">
        <v>0</v>
      </c>
      <c r="H20" s="138"/>
      <c r="I20" s="137">
        <v>0</v>
      </c>
      <c r="J20" s="138"/>
    </row>
    <row r="21" spans="2:10" ht="0" hidden="1" customHeight="1" x14ac:dyDescent="0.2">
      <c r="B21" s="163" t="s">
        <v>92</v>
      </c>
      <c r="C21" s="94" t="s">
        <v>93</v>
      </c>
      <c r="D21" s="95" t="str">
        <f>$D$13</f>
        <v>year 2022</v>
      </c>
      <c r="E21" s="133">
        <v>0</v>
      </c>
      <c r="F21" s="96">
        <v>0</v>
      </c>
      <c r="G21" s="96">
        <v>0</v>
      </c>
      <c r="H21" s="97"/>
      <c r="I21" s="96">
        <v>0</v>
      </c>
      <c r="J21" s="97"/>
    </row>
    <row r="22" spans="2:10" ht="0" hidden="1" customHeight="1" x14ac:dyDescent="0.2">
      <c r="B22" s="162"/>
      <c r="C22" s="70"/>
      <c r="D22" s="70" t="str">
        <f>$D$14</f>
        <v>year 2021</v>
      </c>
      <c r="E22" s="139">
        <v>0</v>
      </c>
      <c r="F22" s="137">
        <v>0</v>
      </c>
      <c r="G22" s="137">
        <v>0</v>
      </c>
      <c r="H22" s="138"/>
      <c r="I22" s="137">
        <v>0</v>
      </c>
      <c r="J22" s="138"/>
    </row>
    <row r="23" spans="2:10" ht="0" hidden="1" customHeight="1" x14ac:dyDescent="0.2">
      <c r="B23" s="163" t="s">
        <v>96</v>
      </c>
      <c r="C23" s="94" t="s">
        <v>95</v>
      </c>
      <c r="D23" s="95" t="str">
        <f>$D$13</f>
        <v>year 2022</v>
      </c>
      <c r="E23" s="133">
        <v>0</v>
      </c>
      <c r="F23" s="96">
        <v>0</v>
      </c>
      <c r="G23" s="96">
        <v>0</v>
      </c>
      <c r="H23" s="97"/>
      <c r="I23" s="96">
        <v>0</v>
      </c>
      <c r="J23" s="97"/>
    </row>
    <row r="24" spans="2:10" ht="0" hidden="1" customHeight="1" x14ac:dyDescent="0.2">
      <c r="B24" s="162"/>
      <c r="C24" s="70"/>
      <c r="D24" s="70" t="str">
        <f>$D$14</f>
        <v>year 2021</v>
      </c>
      <c r="E24" s="139">
        <v>0</v>
      </c>
      <c r="F24" s="137">
        <v>0</v>
      </c>
      <c r="G24" s="137">
        <v>0</v>
      </c>
      <c r="H24" s="138"/>
      <c r="I24" s="137">
        <v>0</v>
      </c>
      <c r="J24" s="138"/>
    </row>
    <row r="25" spans="2:10" ht="0" hidden="1" customHeight="1" x14ac:dyDescent="0.2">
      <c r="B25" s="163" t="s">
        <v>98</v>
      </c>
      <c r="C25" s="94" t="s">
        <v>97</v>
      </c>
      <c r="D25" s="95" t="str">
        <f>$D$13</f>
        <v>year 2022</v>
      </c>
      <c r="E25" s="133">
        <v>0</v>
      </c>
      <c r="F25" s="96">
        <v>0</v>
      </c>
      <c r="G25" s="96">
        <v>0</v>
      </c>
      <c r="H25" s="97"/>
      <c r="I25" s="96">
        <v>0</v>
      </c>
      <c r="J25" s="97"/>
    </row>
    <row r="26" spans="2:10" ht="0" hidden="1" customHeight="1" x14ac:dyDescent="0.2">
      <c r="B26" s="163"/>
      <c r="C26" s="70"/>
      <c r="D26" s="70" t="str">
        <f>$D$14</f>
        <v>year 2021</v>
      </c>
      <c r="E26" s="139">
        <v>0</v>
      </c>
      <c r="F26" s="137">
        <v>0</v>
      </c>
      <c r="G26" s="137">
        <v>0</v>
      </c>
      <c r="H26" s="138"/>
      <c r="I26" s="137">
        <v>0</v>
      </c>
      <c r="J26" s="138"/>
    </row>
    <row r="27" spans="2:10" ht="0" hidden="1" customHeight="1" x14ac:dyDescent="0.2">
      <c r="B27" s="163" t="s">
        <v>94</v>
      </c>
      <c r="C27" s="94" t="s">
        <v>99</v>
      </c>
      <c r="D27" s="95" t="str">
        <f>$D$13</f>
        <v>year 2022</v>
      </c>
      <c r="E27" s="133">
        <v>0</v>
      </c>
      <c r="F27" s="96">
        <v>0</v>
      </c>
      <c r="G27" s="96">
        <v>0</v>
      </c>
      <c r="H27" s="97"/>
      <c r="I27" s="96">
        <v>0</v>
      </c>
      <c r="J27" s="97"/>
    </row>
    <row r="28" spans="2:10" ht="0" hidden="1" customHeight="1" x14ac:dyDescent="0.2">
      <c r="B28" s="162"/>
      <c r="C28" s="70"/>
      <c r="D28" s="70" t="str">
        <f>$D$14</f>
        <v>year 2021</v>
      </c>
      <c r="E28" s="139">
        <v>0</v>
      </c>
      <c r="F28" s="137">
        <v>0</v>
      </c>
      <c r="G28" s="137">
        <v>0</v>
      </c>
      <c r="H28" s="138"/>
      <c r="I28" s="137">
        <v>0</v>
      </c>
      <c r="J28" s="138"/>
    </row>
    <row r="29" spans="2:10" ht="0" hidden="1" customHeight="1" x14ac:dyDescent="0.2">
      <c r="B29" s="162" t="s">
        <v>100</v>
      </c>
      <c r="C29" s="94" t="s">
        <v>101</v>
      </c>
      <c r="D29" s="95" t="str">
        <f>$D$13</f>
        <v>year 2022</v>
      </c>
      <c r="E29" s="133">
        <v>0</v>
      </c>
      <c r="F29" s="96">
        <v>0</v>
      </c>
      <c r="G29" s="96">
        <v>0</v>
      </c>
      <c r="H29" s="97"/>
      <c r="I29" s="96">
        <v>0</v>
      </c>
      <c r="J29" s="97"/>
    </row>
    <row r="30" spans="2:10" ht="0" hidden="1" customHeight="1" x14ac:dyDescent="0.2">
      <c r="B30" s="162"/>
      <c r="C30" s="70"/>
      <c r="D30" s="70" t="str">
        <f>$D$14</f>
        <v>year 2021</v>
      </c>
      <c r="E30" s="139">
        <v>0</v>
      </c>
      <c r="F30" s="137">
        <v>0</v>
      </c>
      <c r="G30" s="137">
        <v>0</v>
      </c>
      <c r="H30" s="138"/>
      <c r="I30" s="137">
        <v>0</v>
      </c>
      <c r="J30" s="138"/>
    </row>
    <row r="31" spans="2:10" ht="0" hidden="1" customHeight="1" x14ac:dyDescent="0.2">
      <c r="B31" s="162" t="s">
        <v>102</v>
      </c>
      <c r="C31" s="94" t="s">
        <v>103</v>
      </c>
      <c r="D31" s="95" t="str">
        <f>$D$13</f>
        <v>year 2022</v>
      </c>
      <c r="E31" s="133">
        <v>0</v>
      </c>
      <c r="F31" s="96">
        <v>0</v>
      </c>
      <c r="G31" s="96">
        <v>0</v>
      </c>
      <c r="H31" s="97"/>
      <c r="I31" s="96">
        <v>0</v>
      </c>
      <c r="J31" s="97"/>
    </row>
    <row r="32" spans="2:10" ht="0" hidden="1" customHeight="1" x14ac:dyDescent="0.2">
      <c r="B32" s="162"/>
      <c r="C32" s="70"/>
      <c r="D32" s="70" t="str">
        <f>$D$14</f>
        <v>year 2021</v>
      </c>
      <c r="E32" s="139">
        <v>0</v>
      </c>
      <c r="F32" s="137">
        <v>0</v>
      </c>
      <c r="G32" s="137">
        <v>0</v>
      </c>
      <c r="H32" s="138"/>
      <c r="I32" s="137">
        <v>0</v>
      </c>
      <c r="J32" s="138"/>
    </row>
    <row r="33" spans="2:10" ht="0" hidden="1" customHeight="1" x14ac:dyDescent="0.2">
      <c r="B33" s="162" t="s">
        <v>104</v>
      </c>
      <c r="C33" s="94" t="s">
        <v>105</v>
      </c>
      <c r="D33" s="95" t="str">
        <f>$D$13</f>
        <v>year 2022</v>
      </c>
      <c r="E33" s="133">
        <v>0</v>
      </c>
      <c r="F33" s="96">
        <v>0</v>
      </c>
      <c r="G33" s="96">
        <v>0</v>
      </c>
      <c r="H33" s="97"/>
      <c r="I33" s="96">
        <v>0</v>
      </c>
      <c r="J33" s="97"/>
    </row>
    <row r="34" spans="2:10" ht="0" hidden="1" customHeight="1" x14ac:dyDescent="0.2">
      <c r="B34" s="162"/>
      <c r="C34" s="70"/>
      <c r="D34" s="70" t="str">
        <f>$D$14</f>
        <v>year 2021</v>
      </c>
      <c r="E34" s="139">
        <v>0</v>
      </c>
      <c r="F34" s="137">
        <v>0</v>
      </c>
      <c r="G34" s="137">
        <v>0</v>
      </c>
      <c r="H34" s="138"/>
      <c r="I34" s="137">
        <v>0</v>
      </c>
      <c r="J34" s="138"/>
    </row>
    <row r="35" spans="2:10" ht="0" hidden="1" customHeight="1" x14ac:dyDescent="0.2">
      <c r="B35" s="162" t="s">
        <v>106</v>
      </c>
      <c r="C35" s="94" t="s">
        <v>107</v>
      </c>
      <c r="D35" s="95" t="str">
        <f>$D$13</f>
        <v>year 2022</v>
      </c>
      <c r="E35" s="133">
        <v>0</v>
      </c>
      <c r="F35" s="96">
        <v>0</v>
      </c>
      <c r="G35" s="96">
        <v>0</v>
      </c>
      <c r="H35" s="97"/>
      <c r="I35" s="96">
        <v>0</v>
      </c>
      <c r="J35" s="97"/>
    </row>
    <row r="36" spans="2:10" ht="0" hidden="1" customHeight="1" x14ac:dyDescent="0.2">
      <c r="B36" s="162"/>
      <c r="C36" s="70"/>
      <c r="D36" s="70" t="str">
        <f>$D$14</f>
        <v>year 2021</v>
      </c>
      <c r="E36" s="139">
        <v>0</v>
      </c>
      <c r="F36" s="137">
        <v>0</v>
      </c>
      <c r="G36" s="137">
        <v>0</v>
      </c>
      <c r="H36" s="138"/>
      <c r="I36" s="137">
        <v>0</v>
      </c>
      <c r="J36" s="138"/>
    </row>
    <row r="37" spans="2:10" ht="0" hidden="1" customHeight="1" x14ac:dyDescent="0.2">
      <c r="B37" s="162" t="s">
        <v>108</v>
      </c>
      <c r="C37" s="94" t="s">
        <v>109</v>
      </c>
      <c r="D37" s="95" t="str">
        <f>$D$13</f>
        <v>year 2022</v>
      </c>
      <c r="E37" s="133">
        <v>0</v>
      </c>
      <c r="F37" s="96">
        <v>0</v>
      </c>
      <c r="G37" s="96">
        <v>0</v>
      </c>
      <c r="H37" s="97"/>
      <c r="I37" s="96">
        <v>0</v>
      </c>
      <c r="J37" s="97"/>
    </row>
    <row r="38" spans="2:10" ht="0" hidden="1" customHeight="1" x14ac:dyDescent="0.2">
      <c r="B38" s="162"/>
      <c r="C38" s="70"/>
      <c r="D38" s="70" t="str">
        <f>$D$14</f>
        <v>year 2021</v>
      </c>
      <c r="E38" s="139">
        <v>0</v>
      </c>
      <c r="F38" s="137">
        <v>0</v>
      </c>
      <c r="G38" s="137">
        <v>0</v>
      </c>
      <c r="H38" s="138"/>
      <c r="I38" s="137">
        <v>0</v>
      </c>
      <c r="J38" s="138"/>
    </row>
    <row r="39" spans="2:10" ht="0" hidden="1" customHeight="1" x14ac:dyDescent="0.2">
      <c r="B39" s="162" t="s">
        <v>110</v>
      </c>
      <c r="C39" s="94" t="s">
        <v>111</v>
      </c>
      <c r="D39" s="95" t="str">
        <f>$D$13</f>
        <v>year 2022</v>
      </c>
      <c r="E39" s="133">
        <v>0</v>
      </c>
      <c r="F39" s="96">
        <v>0</v>
      </c>
      <c r="G39" s="96">
        <v>0</v>
      </c>
      <c r="H39" s="97"/>
      <c r="I39" s="96">
        <v>0</v>
      </c>
      <c r="J39" s="97"/>
    </row>
    <row r="40" spans="2:10" ht="0" hidden="1" customHeight="1" x14ac:dyDescent="0.2">
      <c r="B40" s="162"/>
      <c r="C40" s="70"/>
      <c r="D40" s="70" t="str">
        <f>$D$14</f>
        <v>year 2021</v>
      </c>
      <c r="E40" s="139">
        <v>0</v>
      </c>
      <c r="F40" s="137">
        <v>0</v>
      </c>
      <c r="G40" s="137">
        <v>0</v>
      </c>
      <c r="H40" s="138"/>
      <c r="I40" s="137">
        <v>0</v>
      </c>
      <c r="J40" s="138"/>
    </row>
    <row r="41" spans="2:10" ht="0" hidden="1" customHeight="1" x14ac:dyDescent="0.2">
      <c r="B41" s="162" t="s">
        <v>112</v>
      </c>
      <c r="C41" s="94" t="s">
        <v>113</v>
      </c>
      <c r="D41" s="95" t="str">
        <f>$D$13</f>
        <v>year 2022</v>
      </c>
      <c r="E41" s="133">
        <v>0</v>
      </c>
      <c r="F41" s="96">
        <v>0</v>
      </c>
      <c r="G41" s="96">
        <v>0</v>
      </c>
      <c r="H41" s="97"/>
      <c r="I41" s="96">
        <v>0</v>
      </c>
      <c r="J41" s="97"/>
    </row>
    <row r="42" spans="2:10" ht="0" hidden="1" customHeight="1" x14ac:dyDescent="0.2">
      <c r="B42" s="162"/>
      <c r="C42" s="70"/>
      <c r="D42" s="70" t="str">
        <f>$D$14</f>
        <v>year 2021</v>
      </c>
      <c r="E42" s="139">
        <v>0</v>
      </c>
      <c r="F42" s="137">
        <v>0</v>
      </c>
      <c r="G42" s="137">
        <v>0</v>
      </c>
      <c r="H42" s="138"/>
      <c r="I42" s="137">
        <v>0</v>
      </c>
      <c r="J42" s="138"/>
    </row>
    <row r="43" spans="2:10" ht="0" hidden="1" customHeight="1" x14ac:dyDescent="0.2">
      <c r="B43" s="162" t="s">
        <v>114</v>
      </c>
      <c r="C43" s="94" t="s">
        <v>115</v>
      </c>
      <c r="D43" s="95" t="str">
        <f>$D$13</f>
        <v>year 2022</v>
      </c>
      <c r="E43" s="133">
        <v>0</v>
      </c>
      <c r="F43" s="96">
        <v>0</v>
      </c>
      <c r="G43" s="96">
        <v>0</v>
      </c>
      <c r="H43" s="97"/>
      <c r="I43" s="96">
        <v>0</v>
      </c>
      <c r="J43" s="97"/>
    </row>
    <row r="44" spans="2:10" ht="0" hidden="1" customHeight="1" x14ac:dyDescent="0.2">
      <c r="B44" s="162"/>
      <c r="C44" s="70"/>
      <c r="D44" s="70" t="str">
        <f>$D$14</f>
        <v>year 2021</v>
      </c>
      <c r="E44" s="139">
        <v>0</v>
      </c>
      <c r="F44" s="137">
        <v>0</v>
      </c>
      <c r="G44" s="137">
        <v>0</v>
      </c>
      <c r="H44" s="138"/>
      <c r="I44" s="137">
        <v>0</v>
      </c>
      <c r="J44" s="138"/>
    </row>
    <row r="45" spans="2:10" ht="0" hidden="1" customHeight="1" x14ac:dyDescent="0.2">
      <c r="B45" s="162" t="s">
        <v>116</v>
      </c>
      <c r="C45" s="94" t="s">
        <v>117</v>
      </c>
      <c r="D45" s="95" t="str">
        <f>$D$13</f>
        <v>year 2022</v>
      </c>
      <c r="E45" s="133">
        <v>0</v>
      </c>
      <c r="F45" s="96">
        <v>0</v>
      </c>
      <c r="G45" s="96">
        <v>0</v>
      </c>
      <c r="H45" s="97"/>
      <c r="I45" s="96">
        <v>0</v>
      </c>
      <c r="J45" s="97"/>
    </row>
    <row r="46" spans="2:10" ht="0" hidden="1" customHeight="1" x14ac:dyDescent="0.2">
      <c r="B46" s="162"/>
      <c r="C46" s="70"/>
      <c r="D46" s="70" t="str">
        <f>$D$14</f>
        <v>year 2021</v>
      </c>
      <c r="E46" s="139">
        <v>0</v>
      </c>
      <c r="F46" s="137">
        <v>0</v>
      </c>
      <c r="G46" s="137">
        <v>0</v>
      </c>
      <c r="H46" s="138"/>
      <c r="I46" s="137">
        <v>0</v>
      </c>
      <c r="J46" s="138"/>
    </row>
    <row r="47" spans="2:10" ht="0" hidden="1" customHeight="1" x14ac:dyDescent="0.2">
      <c r="B47" s="162" t="s">
        <v>118</v>
      </c>
      <c r="C47" s="94" t="s">
        <v>119</v>
      </c>
      <c r="D47" s="95" t="str">
        <f>$D$13</f>
        <v>year 2022</v>
      </c>
      <c r="E47" s="133">
        <v>0</v>
      </c>
      <c r="F47" s="96">
        <v>0</v>
      </c>
      <c r="G47" s="96">
        <v>0</v>
      </c>
      <c r="H47" s="97"/>
      <c r="I47" s="96">
        <v>0</v>
      </c>
      <c r="J47" s="97"/>
    </row>
    <row r="48" spans="2:10" ht="0" hidden="1" customHeight="1" x14ac:dyDescent="0.2">
      <c r="B48" s="162"/>
      <c r="C48" s="70"/>
      <c r="D48" s="70" t="str">
        <f>$D$14</f>
        <v>year 2021</v>
      </c>
      <c r="E48" s="139">
        <v>0</v>
      </c>
      <c r="F48" s="137">
        <v>0</v>
      </c>
      <c r="G48" s="137">
        <v>0</v>
      </c>
      <c r="H48" s="138"/>
      <c r="I48" s="137">
        <v>0</v>
      </c>
      <c r="J48" s="138"/>
    </row>
    <row r="49" spans="2:10" ht="0" hidden="1" customHeight="1" x14ac:dyDescent="0.2">
      <c r="B49" s="162" t="s">
        <v>120</v>
      </c>
      <c r="C49" s="94" t="s">
        <v>121</v>
      </c>
      <c r="D49" s="95" t="str">
        <f>$D$13</f>
        <v>year 2022</v>
      </c>
      <c r="E49" s="133">
        <v>0</v>
      </c>
      <c r="F49" s="96">
        <v>0</v>
      </c>
      <c r="G49" s="96">
        <v>0</v>
      </c>
      <c r="H49" s="97"/>
      <c r="I49" s="96">
        <v>0</v>
      </c>
      <c r="J49" s="97"/>
    </row>
    <row r="50" spans="2:10" ht="0" hidden="1" customHeight="1" x14ac:dyDescent="0.2">
      <c r="B50" s="162"/>
      <c r="C50" s="70"/>
      <c r="D50" s="70" t="str">
        <f>$D$14</f>
        <v>year 2021</v>
      </c>
      <c r="E50" s="139">
        <v>0</v>
      </c>
      <c r="F50" s="137">
        <v>0</v>
      </c>
      <c r="G50" s="137">
        <v>0</v>
      </c>
      <c r="H50" s="138"/>
      <c r="I50" s="137">
        <v>0</v>
      </c>
      <c r="J50" s="138"/>
    </row>
    <row r="51" spans="2:10" ht="0" hidden="1" customHeight="1" x14ac:dyDescent="0.2">
      <c r="B51" s="162" t="s">
        <v>122</v>
      </c>
      <c r="C51" s="94" t="s">
        <v>123</v>
      </c>
      <c r="D51" s="95" t="str">
        <f>$D$13</f>
        <v>year 2022</v>
      </c>
      <c r="E51" s="133">
        <v>0</v>
      </c>
      <c r="F51" s="96">
        <v>0</v>
      </c>
      <c r="G51" s="96">
        <v>0</v>
      </c>
      <c r="H51" s="97"/>
      <c r="I51" s="96">
        <v>0</v>
      </c>
      <c r="J51" s="97"/>
    </row>
    <row r="52" spans="2:10" ht="0" hidden="1" customHeight="1" x14ac:dyDescent="0.2">
      <c r="B52" s="162"/>
      <c r="C52" s="70"/>
      <c r="D52" s="70" t="str">
        <f>$D$14</f>
        <v>year 2021</v>
      </c>
      <c r="E52" s="139">
        <v>0</v>
      </c>
      <c r="F52" s="137">
        <v>0</v>
      </c>
      <c r="G52" s="137">
        <v>0</v>
      </c>
      <c r="H52" s="138"/>
      <c r="I52" s="137">
        <v>0</v>
      </c>
      <c r="J52" s="138"/>
    </row>
    <row r="53" spans="2:10" ht="0" hidden="1" customHeight="1" x14ac:dyDescent="0.2">
      <c r="B53" s="162" t="s">
        <v>124</v>
      </c>
      <c r="C53" s="94" t="s">
        <v>125</v>
      </c>
      <c r="D53" s="95" t="str">
        <f>$D$13</f>
        <v>year 2022</v>
      </c>
      <c r="E53" s="133">
        <v>0</v>
      </c>
      <c r="F53" s="96">
        <v>0</v>
      </c>
      <c r="G53" s="96">
        <v>0</v>
      </c>
      <c r="H53" s="97"/>
      <c r="I53" s="96">
        <v>0</v>
      </c>
      <c r="J53" s="97"/>
    </row>
    <row r="54" spans="2:10" ht="0" hidden="1" customHeight="1" x14ac:dyDescent="0.2">
      <c r="B54" s="162"/>
      <c r="C54" s="70"/>
      <c r="D54" s="70" t="str">
        <f>$D$14</f>
        <v>year 2021</v>
      </c>
      <c r="E54" s="139">
        <v>0</v>
      </c>
      <c r="F54" s="137">
        <v>0</v>
      </c>
      <c r="G54" s="137">
        <v>0</v>
      </c>
      <c r="H54" s="138"/>
      <c r="I54" s="137">
        <v>0</v>
      </c>
      <c r="J54" s="138"/>
    </row>
    <row r="55" spans="2:10" ht="0" hidden="1" customHeight="1" x14ac:dyDescent="0.2">
      <c r="B55" s="162" t="s">
        <v>126</v>
      </c>
      <c r="C55" s="94" t="s">
        <v>127</v>
      </c>
      <c r="D55" s="95" t="str">
        <f>$D$13</f>
        <v>year 2022</v>
      </c>
      <c r="E55" s="133">
        <v>0</v>
      </c>
      <c r="F55" s="96">
        <v>0</v>
      </c>
      <c r="G55" s="96">
        <v>0</v>
      </c>
      <c r="H55" s="97"/>
      <c r="I55" s="96">
        <v>0</v>
      </c>
      <c r="J55" s="97"/>
    </row>
    <row r="56" spans="2:10" ht="0" hidden="1" customHeight="1" x14ac:dyDescent="0.2">
      <c r="B56" s="162"/>
      <c r="C56" s="70"/>
      <c r="D56" s="70" t="str">
        <f>$D$14</f>
        <v>year 2021</v>
      </c>
      <c r="E56" s="139">
        <v>0</v>
      </c>
      <c r="F56" s="137">
        <v>0</v>
      </c>
      <c r="G56" s="137">
        <v>0</v>
      </c>
      <c r="H56" s="138"/>
      <c r="I56" s="137">
        <v>0</v>
      </c>
      <c r="J56" s="138"/>
    </row>
    <row r="57" spans="2:10" ht="0" hidden="1" customHeight="1" x14ac:dyDescent="0.2">
      <c r="B57" s="162" t="s">
        <v>128</v>
      </c>
      <c r="C57" s="94" t="s">
        <v>129</v>
      </c>
      <c r="D57" s="95" t="str">
        <f>$D$13</f>
        <v>year 2022</v>
      </c>
      <c r="E57" s="133">
        <v>0</v>
      </c>
      <c r="F57" s="96">
        <v>0</v>
      </c>
      <c r="G57" s="96">
        <v>0</v>
      </c>
      <c r="H57" s="97"/>
      <c r="I57" s="96">
        <v>0</v>
      </c>
      <c r="J57" s="97"/>
    </row>
    <row r="58" spans="2:10" ht="0" hidden="1" customHeight="1" x14ac:dyDescent="0.2">
      <c r="B58" s="162"/>
      <c r="C58" s="70"/>
      <c r="D58" s="70" t="str">
        <f>$D$14</f>
        <v>year 2021</v>
      </c>
      <c r="E58" s="139">
        <v>0</v>
      </c>
      <c r="F58" s="137">
        <v>0</v>
      </c>
      <c r="G58" s="137">
        <v>0</v>
      </c>
      <c r="H58" s="138"/>
      <c r="I58" s="137">
        <v>0</v>
      </c>
      <c r="J58" s="138"/>
    </row>
    <row r="59" spans="2:10" ht="0" hidden="1" customHeight="1" x14ac:dyDescent="0.2">
      <c r="B59" s="162" t="s">
        <v>130</v>
      </c>
      <c r="C59" s="94" t="s">
        <v>131</v>
      </c>
      <c r="D59" s="95" t="str">
        <f>$D$13</f>
        <v>year 2022</v>
      </c>
      <c r="E59" s="133">
        <v>0</v>
      </c>
      <c r="F59" s="96">
        <v>0</v>
      </c>
      <c r="G59" s="96">
        <v>0</v>
      </c>
      <c r="H59" s="97"/>
      <c r="I59" s="96">
        <v>0</v>
      </c>
      <c r="J59" s="97"/>
    </row>
    <row r="60" spans="2:10" ht="0" hidden="1" customHeight="1" x14ac:dyDescent="0.2">
      <c r="B60" s="162"/>
      <c r="C60" s="70"/>
      <c r="D60" s="70" t="str">
        <f>$D$14</f>
        <v>year 2021</v>
      </c>
      <c r="E60" s="139">
        <v>0</v>
      </c>
      <c r="F60" s="137">
        <v>0</v>
      </c>
      <c r="G60" s="137">
        <v>0</v>
      </c>
      <c r="H60" s="138"/>
      <c r="I60" s="137">
        <v>0</v>
      </c>
      <c r="J60" s="138"/>
    </row>
    <row r="61" spans="2:10" ht="0" hidden="1" customHeight="1" x14ac:dyDescent="0.2">
      <c r="B61" s="162" t="s">
        <v>132</v>
      </c>
      <c r="C61" s="94" t="s">
        <v>133</v>
      </c>
      <c r="D61" s="95" t="str">
        <f>$D$13</f>
        <v>year 2022</v>
      </c>
      <c r="E61" s="133">
        <v>0</v>
      </c>
      <c r="F61" s="96">
        <v>0</v>
      </c>
      <c r="G61" s="96">
        <v>0</v>
      </c>
      <c r="H61" s="97"/>
      <c r="I61" s="96">
        <v>0</v>
      </c>
      <c r="J61" s="97"/>
    </row>
    <row r="62" spans="2:10" ht="0" hidden="1" customHeight="1" x14ac:dyDescent="0.2">
      <c r="B62" s="162"/>
      <c r="C62" s="70"/>
      <c r="D62" s="70" t="str">
        <f>$D$14</f>
        <v>year 2021</v>
      </c>
      <c r="E62" s="139">
        <v>0</v>
      </c>
      <c r="F62" s="137">
        <v>0</v>
      </c>
      <c r="G62" s="137">
        <v>0</v>
      </c>
      <c r="H62" s="138"/>
      <c r="I62" s="137">
        <v>0</v>
      </c>
      <c r="J62" s="138"/>
    </row>
    <row r="63" spans="2:10" ht="0" hidden="1" customHeight="1" x14ac:dyDescent="0.2">
      <c r="B63" s="162" t="s">
        <v>134</v>
      </c>
      <c r="C63" s="94" t="s">
        <v>135</v>
      </c>
      <c r="D63" s="95" t="str">
        <f>$D$13</f>
        <v>year 2022</v>
      </c>
      <c r="E63" s="133">
        <v>0</v>
      </c>
      <c r="F63" s="96">
        <v>0</v>
      </c>
      <c r="G63" s="96">
        <v>0</v>
      </c>
      <c r="H63" s="97"/>
      <c r="I63" s="96">
        <v>0</v>
      </c>
      <c r="J63" s="97"/>
    </row>
    <row r="64" spans="2:10" ht="0" hidden="1" customHeight="1" x14ac:dyDescent="0.2">
      <c r="B64" s="162"/>
      <c r="C64" s="70"/>
      <c r="D64" s="70" t="str">
        <f>$D$14</f>
        <v>year 2021</v>
      </c>
      <c r="E64" s="139">
        <v>0</v>
      </c>
      <c r="F64" s="137">
        <v>0</v>
      </c>
      <c r="G64" s="137">
        <v>0</v>
      </c>
      <c r="H64" s="138"/>
      <c r="I64" s="137">
        <v>0</v>
      </c>
      <c r="J64" s="138"/>
    </row>
    <row r="65" spans="2:10" ht="0" hidden="1" customHeight="1" x14ac:dyDescent="0.2">
      <c r="B65" s="162" t="s">
        <v>136</v>
      </c>
      <c r="C65" s="94" t="s">
        <v>137</v>
      </c>
      <c r="D65" s="95" t="str">
        <f>$D$13</f>
        <v>year 2022</v>
      </c>
      <c r="E65" s="133">
        <v>0</v>
      </c>
      <c r="F65" s="96">
        <v>0</v>
      </c>
      <c r="G65" s="96">
        <v>0</v>
      </c>
      <c r="H65" s="97"/>
      <c r="I65" s="96">
        <v>0</v>
      </c>
      <c r="J65" s="97"/>
    </row>
    <row r="66" spans="2:10" ht="0" hidden="1" customHeight="1" x14ac:dyDescent="0.2">
      <c r="B66" s="162"/>
      <c r="C66" s="70"/>
      <c r="D66" s="70" t="str">
        <f>$D$14</f>
        <v>year 2021</v>
      </c>
      <c r="E66" s="139">
        <v>0</v>
      </c>
      <c r="F66" s="137">
        <v>0</v>
      </c>
      <c r="G66" s="137">
        <v>0</v>
      </c>
      <c r="H66" s="138"/>
      <c r="I66" s="137">
        <v>0</v>
      </c>
      <c r="J66" s="138"/>
    </row>
    <row r="67" spans="2:10" ht="0" hidden="1" customHeight="1" x14ac:dyDescent="0.2">
      <c r="B67" s="162" t="s">
        <v>138</v>
      </c>
      <c r="C67" s="94" t="s">
        <v>139</v>
      </c>
      <c r="D67" s="95" t="str">
        <f>$D$13</f>
        <v>year 2022</v>
      </c>
      <c r="E67" s="133">
        <v>0</v>
      </c>
      <c r="F67" s="96">
        <v>0</v>
      </c>
      <c r="G67" s="96">
        <v>0</v>
      </c>
      <c r="H67" s="97"/>
      <c r="I67" s="96">
        <v>0</v>
      </c>
      <c r="J67" s="97"/>
    </row>
    <row r="68" spans="2:10" ht="0" hidden="1" customHeight="1" x14ac:dyDescent="0.2">
      <c r="B68" s="162"/>
      <c r="C68" s="70"/>
      <c r="D68" s="70" t="str">
        <f>$D$14</f>
        <v>year 2021</v>
      </c>
      <c r="E68" s="139">
        <v>0</v>
      </c>
      <c r="F68" s="137">
        <v>0</v>
      </c>
      <c r="G68" s="137">
        <v>0</v>
      </c>
      <c r="H68" s="138"/>
      <c r="I68" s="137">
        <v>0</v>
      </c>
      <c r="J68" s="138"/>
    </row>
    <row r="69" spans="2:10" ht="0" hidden="1" customHeight="1" x14ac:dyDescent="0.2">
      <c r="B69" s="162" t="s">
        <v>140</v>
      </c>
      <c r="C69" s="94" t="s">
        <v>141</v>
      </c>
      <c r="D69" s="95" t="str">
        <f>$D$13</f>
        <v>year 2022</v>
      </c>
      <c r="E69" s="133">
        <v>0</v>
      </c>
      <c r="F69" s="96">
        <v>0</v>
      </c>
      <c r="G69" s="96">
        <v>0</v>
      </c>
      <c r="H69" s="97"/>
      <c r="I69" s="96">
        <v>0</v>
      </c>
      <c r="J69" s="97"/>
    </row>
    <row r="70" spans="2:10" ht="0" hidden="1" customHeight="1" x14ac:dyDescent="0.2">
      <c r="B70" s="162"/>
      <c r="C70" s="70"/>
      <c r="D70" s="70" t="str">
        <f>$D$14</f>
        <v>year 2021</v>
      </c>
      <c r="E70" s="139">
        <v>0</v>
      </c>
      <c r="F70" s="137">
        <v>0</v>
      </c>
      <c r="G70" s="137">
        <v>0</v>
      </c>
      <c r="H70" s="138"/>
      <c r="I70" s="137">
        <v>0</v>
      </c>
      <c r="J70" s="138"/>
    </row>
    <row r="71" spans="2:10" ht="0" hidden="1" customHeight="1" x14ac:dyDescent="0.2">
      <c r="B71" s="162" t="s">
        <v>142</v>
      </c>
      <c r="C71" s="94" t="s">
        <v>143</v>
      </c>
      <c r="D71" s="95" t="str">
        <f>$D$13</f>
        <v>year 2022</v>
      </c>
      <c r="E71" s="133">
        <v>0</v>
      </c>
      <c r="F71" s="96">
        <v>0</v>
      </c>
      <c r="G71" s="96">
        <v>0</v>
      </c>
      <c r="H71" s="97"/>
      <c r="I71" s="96">
        <v>0</v>
      </c>
      <c r="J71" s="97"/>
    </row>
    <row r="72" spans="2:10" ht="0" hidden="1" customHeight="1" x14ac:dyDescent="0.2">
      <c r="B72" s="162"/>
      <c r="C72" s="70"/>
      <c r="D72" s="70" t="str">
        <f>$D$14</f>
        <v>year 2021</v>
      </c>
      <c r="E72" s="139">
        <v>0</v>
      </c>
      <c r="F72" s="137">
        <v>0</v>
      </c>
      <c r="G72" s="137">
        <v>0</v>
      </c>
      <c r="H72" s="138"/>
      <c r="I72" s="137">
        <v>0</v>
      </c>
      <c r="J72" s="138"/>
    </row>
    <row r="73" spans="2:10" ht="0" hidden="1" customHeight="1" x14ac:dyDescent="0.2">
      <c r="B73" s="162" t="s">
        <v>144</v>
      </c>
      <c r="C73" s="94" t="s">
        <v>145</v>
      </c>
      <c r="D73" s="95" t="str">
        <f>$D$13</f>
        <v>year 2022</v>
      </c>
      <c r="E73" s="133">
        <v>0</v>
      </c>
      <c r="F73" s="96">
        <v>0</v>
      </c>
      <c r="G73" s="96">
        <v>0</v>
      </c>
      <c r="H73" s="97"/>
      <c r="I73" s="96">
        <v>0</v>
      </c>
      <c r="J73" s="97"/>
    </row>
    <row r="74" spans="2:10" ht="0" hidden="1" customHeight="1" x14ac:dyDescent="0.2">
      <c r="B74" s="162"/>
      <c r="C74" s="70"/>
      <c r="D74" s="70" t="str">
        <f>$D$14</f>
        <v>year 2021</v>
      </c>
      <c r="E74" s="139">
        <v>0</v>
      </c>
      <c r="F74" s="137">
        <v>0</v>
      </c>
      <c r="G74" s="137">
        <v>0</v>
      </c>
      <c r="H74" s="138"/>
      <c r="I74" s="137">
        <v>0</v>
      </c>
      <c r="J74" s="138"/>
    </row>
    <row r="75" spans="2:10" ht="0" hidden="1" customHeight="1" x14ac:dyDescent="0.2">
      <c r="B75" s="162" t="s">
        <v>146</v>
      </c>
      <c r="C75" s="94" t="s">
        <v>147</v>
      </c>
      <c r="D75" s="95" t="str">
        <f>$D$13</f>
        <v>year 2022</v>
      </c>
      <c r="E75" s="133">
        <v>0</v>
      </c>
      <c r="F75" s="96">
        <v>0</v>
      </c>
      <c r="G75" s="96">
        <v>0</v>
      </c>
      <c r="H75" s="97"/>
      <c r="I75" s="96">
        <v>0</v>
      </c>
      <c r="J75" s="97"/>
    </row>
    <row r="76" spans="2:10" ht="0" hidden="1" customHeight="1" x14ac:dyDescent="0.2">
      <c r="B76" s="162"/>
      <c r="C76" s="70"/>
      <c r="D76" s="70" t="str">
        <f>$D$14</f>
        <v>year 2021</v>
      </c>
      <c r="E76" s="139">
        <v>0</v>
      </c>
      <c r="F76" s="137">
        <v>0</v>
      </c>
      <c r="G76" s="137">
        <v>0</v>
      </c>
      <c r="H76" s="138"/>
      <c r="I76" s="137">
        <v>0</v>
      </c>
      <c r="J76" s="138"/>
    </row>
    <row r="77" spans="2:10" ht="0" hidden="1" customHeight="1" x14ac:dyDescent="0.2">
      <c r="B77" s="162" t="s">
        <v>148</v>
      </c>
      <c r="C77" s="94" t="s">
        <v>149</v>
      </c>
      <c r="D77" s="95" t="str">
        <f>$D$13</f>
        <v>year 2022</v>
      </c>
      <c r="E77" s="133">
        <v>0</v>
      </c>
      <c r="F77" s="96">
        <v>0</v>
      </c>
      <c r="G77" s="96">
        <v>0</v>
      </c>
      <c r="H77" s="97"/>
      <c r="I77" s="96">
        <v>0</v>
      </c>
      <c r="J77" s="97"/>
    </row>
    <row r="78" spans="2:10" ht="0" hidden="1" customHeight="1" x14ac:dyDescent="0.2">
      <c r="B78" s="162"/>
      <c r="C78" s="70"/>
      <c r="D78" s="70" t="str">
        <f>$D$14</f>
        <v>year 2021</v>
      </c>
      <c r="E78" s="139">
        <v>0</v>
      </c>
      <c r="F78" s="137">
        <v>0</v>
      </c>
      <c r="G78" s="137">
        <v>0</v>
      </c>
      <c r="H78" s="138"/>
      <c r="I78" s="137">
        <v>0</v>
      </c>
      <c r="J78" s="138"/>
    </row>
    <row r="79" spans="2:10" ht="0" hidden="1" customHeight="1" x14ac:dyDescent="0.2">
      <c r="B79" s="162" t="s">
        <v>150</v>
      </c>
      <c r="C79" s="94" t="s">
        <v>151</v>
      </c>
      <c r="D79" s="95" t="str">
        <f>$D$13</f>
        <v>year 2022</v>
      </c>
      <c r="E79" s="133">
        <v>0</v>
      </c>
      <c r="F79" s="96">
        <v>0</v>
      </c>
      <c r="G79" s="96">
        <v>0</v>
      </c>
      <c r="H79" s="97"/>
      <c r="I79" s="96">
        <v>0</v>
      </c>
      <c r="J79" s="97"/>
    </row>
    <row r="80" spans="2:10" ht="0" hidden="1" customHeight="1" x14ac:dyDescent="0.2">
      <c r="B80" s="162"/>
      <c r="C80" s="70"/>
      <c r="D80" s="70" t="str">
        <f>$D$14</f>
        <v>year 2021</v>
      </c>
      <c r="E80" s="139">
        <v>0</v>
      </c>
      <c r="F80" s="137">
        <v>0</v>
      </c>
      <c r="G80" s="137">
        <v>0</v>
      </c>
      <c r="H80" s="138"/>
      <c r="I80" s="137">
        <v>0</v>
      </c>
      <c r="J80" s="138"/>
    </row>
    <row r="81" spans="2:10" ht="0" hidden="1" customHeight="1" x14ac:dyDescent="0.2">
      <c r="B81" s="162" t="s">
        <v>152</v>
      </c>
      <c r="C81" s="94" t="s">
        <v>153</v>
      </c>
      <c r="D81" s="95" t="str">
        <f>$D$13</f>
        <v>year 2022</v>
      </c>
      <c r="E81" s="133">
        <v>0</v>
      </c>
      <c r="F81" s="96">
        <v>0</v>
      </c>
      <c r="G81" s="96">
        <v>0</v>
      </c>
      <c r="H81" s="97"/>
      <c r="I81" s="96">
        <v>0</v>
      </c>
      <c r="J81" s="97"/>
    </row>
    <row r="82" spans="2:10" ht="0" hidden="1" customHeight="1" x14ac:dyDescent="0.2">
      <c r="B82" s="162"/>
      <c r="C82" s="70"/>
      <c r="D82" s="70" t="str">
        <f>$D$14</f>
        <v>year 2021</v>
      </c>
      <c r="E82" s="139">
        <v>0</v>
      </c>
      <c r="F82" s="137">
        <v>0</v>
      </c>
      <c r="G82" s="137">
        <v>0</v>
      </c>
      <c r="H82" s="138"/>
      <c r="I82" s="137">
        <v>0</v>
      </c>
      <c r="J82" s="138"/>
    </row>
    <row r="83" spans="2:10" ht="0" hidden="1" customHeight="1" x14ac:dyDescent="0.2">
      <c r="B83" s="162" t="s">
        <v>154</v>
      </c>
      <c r="C83" s="94" t="s">
        <v>155</v>
      </c>
      <c r="D83" s="95" t="str">
        <f>$D$13</f>
        <v>year 2022</v>
      </c>
      <c r="E83" s="133">
        <v>0</v>
      </c>
      <c r="F83" s="96">
        <v>0</v>
      </c>
      <c r="G83" s="96">
        <v>0</v>
      </c>
      <c r="H83" s="97"/>
      <c r="I83" s="96">
        <v>0</v>
      </c>
      <c r="J83" s="97"/>
    </row>
    <row r="84" spans="2:10" ht="0" hidden="1" customHeight="1" x14ac:dyDescent="0.2">
      <c r="B84" s="162"/>
      <c r="C84" s="70"/>
      <c r="D84" s="70" t="str">
        <f>$D$14</f>
        <v>year 2021</v>
      </c>
      <c r="E84" s="139">
        <v>0</v>
      </c>
      <c r="F84" s="137">
        <v>0</v>
      </c>
      <c r="G84" s="137">
        <v>0</v>
      </c>
      <c r="H84" s="138"/>
      <c r="I84" s="137">
        <v>0</v>
      </c>
      <c r="J84" s="138"/>
    </row>
    <row r="85" spans="2:10" ht="0" hidden="1" customHeight="1" x14ac:dyDescent="0.2">
      <c r="B85" s="162" t="s">
        <v>156</v>
      </c>
      <c r="C85" s="94" t="s">
        <v>157</v>
      </c>
      <c r="D85" s="95" t="str">
        <f>$D$13</f>
        <v>year 2022</v>
      </c>
      <c r="E85" s="133">
        <v>0</v>
      </c>
      <c r="F85" s="96">
        <v>0</v>
      </c>
      <c r="G85" s="96">
        <v>0</v>
      </c>
      <c r="H85" s="97"/>
      <c r="I85" s="96">
        <v>0</v>
      </c>
      <c r="J85" s="97"/>
    </row>
    <row r="86" spans="2:10" ht="0" hidden="1" customHeight="1" x14ac:dyDescent="0.2">
      <c r="B86" s="162"/>
      <c r="C86" s="70"/>
      <c r="D86" s="70" t="str">
        <f>$D$14</f>
        <v>year 2021</v>
      </c>
      <c r="E86" s="139">
        <v>0</v>
      </c>
      <c r="F86" s="137">
        <v>0</v>
      </c>
      <c r="G86" s="137">
        <v>0</v>
      </c>
      <c r="H86" s="138"/>
      <c r="I86" s="137">
        <v>0</v>
      </c>
      <c r="J86" s="138"/>
    </row>
    <row r="87" spans="2:10" ht="0" hidden="1" customHeight="1" x14ac:dyDescent="0.2">
      <c r="B87" s="162" t="s">
        <v>158</v>
      </c>
      <c r="C87" s="94" t="s">
        <v>159</v>
      </c>
      <c r="D87" s="95" t="str">
        <f>$D$13</f>
        <v>year 2022</v>
      </c>
      <c r="E87" s="133">
        <v>0</v>
      </c>
      <c r="F87" s="96">
        <v>0</v>
      </c>
      <c r="G87" s="96">
        <v>0</v>
      </c>
      <c r="H87" s="97"/>
      <c r="I87" s="96">
        <v>0</v>
      </c>
      <c r="J87" s="97"/>
    </row>
    <row r="88" spans="2:10" ht="0" hidden="1" customHeight="1" x14ac:dyDescent="0.2">
      <c r="B88" s="162"/>
      <c r="C88" s="70"/>
      <c r="D88" s="70" t="str">
        <f>$D$14</f>
        <v>year 2021</v>
      </c>
      <c r="E88" s="139">
        <v>0</v>
      </c>
      <c r="F88" s="137">
        <v>0</v>
      </c>
      <c r="G88" s="137">
        <v>0</v>
      </c>
      <c r="H88" s="138"/>
      <c r="I88" s="137">
        <v>0</v>
      </c>
      <c r="J88" s="138"/>
    </row>
    <row r="89" spans="2:10" ht="0" hidden="1" customHeight="1" x14ac:dyDescent="0.2">
      <c r="B89" s="162" t="s">
        <v>160</v>
      </c>
      <c r="C89" s="94" t="s">
        <v>161</v>
      </c>
      <c r="D89" s="95" t="str">
        <f>$D$13</f>
        <v>year 2022</v>
      </c>
      <c r="E89" s="133">
        <v>0</v>
      </c>
      <c r="F89" s="96">
        <v>0</v>
      </c>
      <c r="G89" s="96">
        <v>0</v>
      </c>
      <c r="H89" s="97"/>
      <c r="I89" s="96">
        <v>0</v>
      </c>
      <c r="J89" s="97"/>
    </row>
    <row r="90" spans="2:10" ht="0" hidden="1" customHeight="1" x14ac:dyDescent="0.2">
      <c r="B90" s="164"/>
      <c r="C90" s="165"/>
      <c r="D90" s="165" t="str">
        <f>$D$14</f>
        <v>year 2021</v>
      </c>
      <c r="E90" s="146">
        <v>0</v>
      </c>
      <c r="F90" s="144">
        <v>0</v>
      </c>
      <c r="G90" s="144">
        <v>0</v>
      </c>
      <c r="H90" s="145"/>
      <c r="I90" s="144">
        <v>0</v>
      </c>
      <c r="J90" s="145"/>
    </row>
    <row r="91" spans="2:10" ht="20.100000000000001" customHeight="1" x14ac:dyDescent="0.2">
      <c r="C91" s="166" t="str">
        <f>IF(INT(AktJahrMonat)&gt;201503,"","Hinweis: Die detaillierten Weiteren Deckungswerte werden erst ab Q2 2014 erfasst; für die vorausgehenden Quartale liegen bislang keine geeigneten Daten vor.")</f>
        <v/>
      </c>
      <c r="D91" s="395"/>
      <c r="E91" s="395"/>
      <c r="F91" s="395"/>
      <c r="G91" s="395"/>
      <c r="H91" s="395"/>
      <c r="I91" s="395"/>
      <c r="J91" s="395"/>
    </row>
    <row r="92" spans="2:10" ht="6" customHeight="1" x14ac:dyDescent="0.2"/>
    <row r="93" spans="2:10" x14ac:dyDescent="0.2">
      <c r="C93" s="36" t="s">
        <v>553</v>
      </c>
    </row>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K169"/>
  <sheetViews>
    <sheetView showGridLines="0" showRowColHeaders="0" zoomScaleNormal="100" workbookViewId="0">
      <selection activeCell="B2" sqref="B2"/>
    </sheetView>
  </sheetViews>
  <sheetFormatPr baseColWidth="10" defaultColWidth="9.140625" defaultRowHeight="12.75" x14ac:dyDescent="0.2"/>
  <cols>
    <col min="1" max="1" width="0.85546875" style="390" customWidth="1"/>
    <col min="2" max="2" width="45.85546875" style="390" customWidth="1"/>
    <col min="3" max="3" width="9.5703125" style="390" customWidth="1"/>
    <col min="4" max="5" width="12.7109375" style="390" customWidth="1"/>
    <col min="6" max="6" width="14.42578125" style="390" customWidth="1"/>
    <col min="7" max="1025" width="8.7109375" style="390" customWidth="1"/>
  </cols>
  <sheetData>
    <row r="1" spans="1:5" ht="5.0999999999999996" customHeight="1" x14ac:dyDescent="0.2"/>
    <row r="2" spans="1:5" ht="12.75" customHeight="1" x14ac:dyDescent="0.2">
      <c r="B2" s="240" t="s">
        <v>571</v>
      </c>
    </row>
    <row r="3" spans="1:5" ht="16.5" customHeight="1" x14ac:dyDescent="0.2"/>
    <row r="4" spans="1:5" ht="12.75" customHeight="1" x14ac:dyDescent="0.2">
      <c r="B4" s="402" t="s">
        <v>572</v>
      </c>
      <c r="C4" s="421"/>
      <c r="D4" s="421"/>
    </row>
    <row r="5" spans="1:5" ht="12.75" customHeight="1" x14ac:dyDescent="0.2">
      <c r="B5" s="461" t="str">
        <f>UebInstitutQuartal</f>
        <v>Q3 2022</v>
      </c>
      <c r="C5" s="521"/>
      <c r="D5" s="521"/>
    </row>
    <row r="6" spans="1:5" ht="24.95" customHeight="1" x14ac:dyDescent="0.2">
      <c r="B6" s="385"/>
    </row>
    <row r="7" spans="1:5" ht="24.95" customHeight="1" x14ac:dyDescent="0.2">
      <c r="A7" s="225">
        <v>0</v>
      </c>
      <c r="B7" s="422" t="s">
        <v>8</v>
      </c>
      <c r="C7" s="403"/>
      <c r="D7" s="403"/>
      <c r="E7" s="403"/>
    </row>
    <row r="8" spans="1:5" ht="12.75" customHeight="1" thickBot="1" x14ac:dyDescent="0.25">
      <c r="A8" s="225">
        <v>0</v>
      </c>
      <c r="B8" s="167"/>
      <c r="C8" s="168"/>
      <c r="D8" s="391" t="str">
        <f>AktQuartKurz&amp;" "&amp;AktJahr</f>
        <v>Q3 2022</v>
      </c>
      <c r="E8" s="392" t="str">
        <f>AktQuartKurz&amp;" "&amp;(AktJahr-1)</f>
        <v>Q3 2021</v>
      </c>
    </row>
    <row r="9" spans="1:5" ht="15.95" customHeight="1" x14ac:dyDescent="0.2">
      <c r="A9" s="225">
        <v>0</v>
      </c>
      <c r="B9" s="425" t="s">
        <v>573</v>
      </c>
      <c r="C9" s="214" t="s">
        <v>9</v>
      </c>
      <c r="D9" s="215">
        <v>32786.141000000003</v>
      </c>
      <c r="E9" s="216">
        <v>30676.735000000001</v>
      </c>
    </row>
    <row r="10" spans="1:5" s="170" customFormat="1" ht="24.75" customHeight="1" thickBot="1" x14ac:dyDescent="0.25">
      <c r="A10" s="171">
        <v>0</v>
      </c>
      <c r="B10" s="255" t="s">
        <v>574</v>
      </c>
      <c r="C10" s="172" t="s">
        <v>575</v>
      </c>
      <c r="D10" s="173">
        <v>88</v>
      </c>
      <c r="E10" s="217">
        <v>84</v>
      </c>
    </row>
    <row r="11" spans="1:5" ht="8.1" customHeight="1" thickBot="1" x14ac:dyDescent="0.25">
      <c r="A11" s="225">
        <v>0</v>
      </c>
      <c r="B11" s="423"/>
      <c r="C11" s="403"/>
      <c r="D11" s="403"/>
      <c r="E11" s="424"/>
    </row>
    <row r="12" spans="1:5" ht="15.95" customHeight="1" x14ac:dyDescent="0.2">
      <c r="A12" s="225">
        <v>0</v>
      </c>
      <c r="B12" s="426" t="s">
        <v>11</v>
      </c>
      <c r="C12" s="256" t="s">
        <v>9</v>
      </c>
      <c r="D12" s="215">
        <v>34471.259230000003</v>
      </c>
      <c r="E12" s="216">
        <v>31806.306</v>
      </c>
    </row>
    <row r="13" spans="1:5" ht="39" customHeight="1" x14ac:dyDescent="0.2">
      <c r="A13" s="225"/>
      <c r="B13" s="241" t="s">
        <v>576</v>
      </c>
      <c r="C13" s="175" t="s">
        <v>9</v>
      </c>
      <c r="D13" s="176">
        <v>0</v>
      </c>
      <c r="E13" s="220">
        <v>0</v>
      </c>
    </row>
    <row r="14" spans="1:5" ht="30" customHeight="1" x14ac:dyDescent="0.2">
      <c r="A14" s="225">
        <v>0</v>
      </c>
      <c r="B14" s="242" t="s">
        <v>577</v>
      </c>
      <c r="C14" s="175" t="s">
        <v>9</v>
      </c>
      <c r="D14" s="176">
        <v>0</v>
      </c>
      <c r="E14" s="220">
        <v>0</v>
      </c>
    </row>
    <row r="15" spans="1:5" ht="30" customHeight="1" x14ac:dyDescent="0.2">
      <c r="A15" s="225">
        <v>0</v>
      </c>
      <c r="B15" s="242" t="s">
        <v>578</v>
      </c>
      <c r="C15" s="177" t="s">
        <v>9</v>
      </c>
      <c r="D15" s="176">
        <v>0</v>
      </c>
      <c r="E15" s="220">
        <v>0</v>
      </c>
    </row>
    <row r="16" spans="1:5" ht="30" customHeight="1" x14ac:dyDescent="0.2">
      <c r="A16" s="225">
        <v>0</v>
      </c>
      <c r="B16" s="382" t="s">
        <v>579</v>
      </c>
      <c r="C16" s="177" t="s">
        <v>9</v>
      </c>
      <c r="D16" s="176">
        <v>0</v>
      </c>
      <c r="E16" s="220">
        <v>0</v>
      </c>
    </row>
    <row r="17" spans="1:5" ht="30" customHeight="1" x14ac:dyDescent="0.2">
      <c r="A17" s="225"/>
      <c r="B17" s="243" t="s">
        <v>580</v>
      </c>
      <c r="C17" s="177" t="s">
        <v>9</v>
      </c>
      <c r="D17" s="176">
        <v>0</v>
      </c>
      <c r="E17" s="220">
        <v>0</v>
      </c>
    </row>
    <row r="18" spans="1:5" s="170" customFormat="1" ht="20.100000000000001" customHeight="1" x14ac:dyDescent="0.2">
      <c r="A18" s="171">
        <v>0</v>
      </c>
      <c r="B18" s="244" t="s">
        <v>581</v>
      </c>
      <c r="C18" s="177" t="s">
        <v>575</v>
      </c>
      <c r="D18" s="176">
        <v>95.94</v>
      </c>
      <c r="E18" s="220">
        <v>96</v>
      </c>
    </row>
    <row r="19" spans="1:5" ht="12.75" customHeight="1" x14ac:dyDescent="0.2">
      <c r="A19" s="225">
        <v>0</v>
      </c>
      <c r="B19" s="515" t="s">
        <v>582</v>
      </c>
      <c r="C19" s="175" t="s">
        <v>583</v>
      </c>
      <c r="D19" s="176">
        <v>0</v>
      </c>
      <c r="E19" s="220">
        <v>0</v>
      </c>
    </row>
    <row r="20" spans="1:5" ht="12.75" customHeight="1" x14ac:dyDescent="0.2">
      <c r="A20" s="225">
        <v>0</v>
      </c>
      <c r="B20" s="516"/>
      <c r="C20" s="177" t="s">
        <v>584</v>
      </c>
      <c r="D20" s="176">
        <v>713.37257</v>
      </c>
      <c r="E20" s="220">
        <v>978.899</v>
      </c>
    </row>
    <row r="21" spans="1:5" ht="12.75" customHeight="1" x14ac:dyDescent="0.2">
      <c r="A21" s="225">
        <v>0</v>
      </c>
      <c r="B21" s="516"/>
      <c r="C21" s="177" t="s">
        <v>585</v>
      </c>
      <c r="D21" s="176">
        <v>0</v>
      </c>
      <c r="E21" s="220">
        <v>0</v>
      </c>
    </row>
    <row r="22" spans="1:5" ht="12.75" customHeight="1" x14ac:dyDescent="0.2">
      <c r="A22" s="225"/>
      <c r="B22" s="516"/>
      <c r="C22" s="177" t="s">
        <v>586</v>
      </c>
      <c r="D22" s="176">
        <v>0</v>
      </c>
      <c r="E22" s="220">
        <v>0</v>
      </c>
    </row>
    <row r="23" spans="1:5" ht="12.75" customHeight="1" x14ac:dyDescent="0.2">
      <c r="A23" s="225"/>
      <c r="B23" s="516"/>
      <c r="C23" s="177" t="s">
        <v>587</v>
      </c>
      <c r="D23" s="176">
        <v>-82.973869999999991</v>
      </c>
      <c r="E23" s="220">
        <v>-365.66</v>
      </c>
    </row>
    <row r="24" spans="1:5" ht="12.75" customHeight="1" x14ac:dyDescent="0.2">
      <c r="A24" s="225"/>
      <c r="B24" s="516"/>
      <c r="C24" s="177" t="s">
        <v>588</v>
      </c>
      <c r="D24" s="176">
        <v>0</v>
      </c>
      <c r="E24" s="220">
        <v>0</v>
      </c>
    </row>
    <row r="25" spans="1:5" ht="12.75" customHeight="1" x14ac:dyDescent="0.2">
      <c r="A25" s="225"/>
      <c r="B25" s="516"/>
      <c r="C25" s="177" t="s">
        <v>589</v>
      </c>
      <c r="D25" s="176">
        <v>0</v>
      </c>
      <c r="E25" s="220">
        <v>0</v>
      </c>
    </row>
    <row r="26" spans="1:5" ht="12.75" customHeight="1" x14ac:dyDescent="0.2">
      <c r="A26" s="225"/>
      <c r="B26" s="516"/>
      <c r="C26" s="177" t="s">
        <v>590</v>
      </c>
      <c r="D26" s="176">
        <v>0</v>
      </c>
      <c r="E26" s="220">
        <v>0</v>
      </c>
    </row>
    <row r="27" spans="1:5" ht="12.75" customHeight="1" x14ac:dyDescent="0.2">
      <c r="A27" s="225"/>
      <c r="B27" s="516"/>
      <c r="C27" s="177" t="s">
        <v>591</v>
      </c>
      <c r="D27" s="176">
        <v>0</v>
      </c>
      <c r="E27" s="220">
        <v>0</v>
      </c>
    </row>
    <row r="28" spans="1:5" ht="12.75" customHeight="1" x14ac:dyDescent="0.2">
      <c r="A28" s="225"/>
      <c r="B28" s="516"/>
      <c r="C28" s="177" t="s">
        <v>592</v>
      </c>
      <c r="D28" s="176">
        <v>28.953299999999999</v>
      </c>
      <c r="E28" s="220">
        <v>96.692999999999998</v>
      </c>
    </row>
    <row r="29" spans="1:5" ht="12.75" customHeight="1" x14ac:dyDescent="0.2">
      <c r="A29" s="225">
        <v>0</v>
      </c>
      <c r="B29" s="245"/>
      <c r="C29" s="177" t="s">
        <v>593</v>
      </c>
      <c r="D29" s="176">
        <v>0</v>
      </c>
      <c r="E29" s="220">
        <v>0</v>
      </c>
    </row>
    <row r="30" spans="1:5" ht="30" customHeight="1" x14ac:dyDescent="0.2">
      <c r="A30" s="225">
        <v>0</v>
      </c>
      <c r="B30" s="246" t="s">
        <v>594</v>
      </c>
      <c r="C30" s="177" t="s">
        <v>595</v>
      </c>
      <c r="D30" s="176">
        <v>5.27</v>
      </c>
      <c r="E30" s="220">
        <v>5</v>
      </c>
    </row>
    <row r="31" spans="1:5" ht="20.100000000000001" customHeight="1" x14ac:dyDescent="0.2">
      <c r="A31" s="225">
        <v>0</v>
      </c>
      <c r="B31" s="178" t="s">
        <v>596</v>
      </c>
      <c r="C31" s="177" t="s">
        <v>575</v>
      </c>
      <c r="D31" s="176">
        <v>52.41</v>
      </c>
      <c r="E31" s="220">
        <v>52</v>
      </c>
    </row>
    <row r="32" spans="1:5" ht="20.100000000000001" customHeight="1" thickBot="1" x14ac:dyDescent="0.25">
      <c r="A32" s="225">
        <v>0</v>
      </c>
      <c r="B32" s="179" t="s">
        <v>597</v>
      </c>
      <c r="C32" s="228" t="s">
        <v>575</v>
      </c>
      <c r="D32" s="222">
        <v>0</v>
      </c>
      <c r="E32" s="223">
        <v>0</v>
      </c>
    </row>
    <row r="33" spans="1:6" ht="8.1" customHeight="1" thickBot="1" x14ac:dyDescent="0.25">
      <c r="B33" s="423"/>
      <c r="C33" s="403"/>
      <c r="D33" s="403"/>
      <c r="E33" s="424"/>
    </row>
    <row r="34" spans="1:6" ht="15.95" customHeight="1" x14ac:dyDescent="0.2">
      <c r="A34" s="225">
        <v>1</v>
      </c>
      <c r="B34" s="426" t="s">
        <v>598</v>
      </c>
      <c r="C34" s="256"/>
      <c r="D34" s="215"/>
      <c r="E34" s="216"/>
    </row>
    <row r="35" spans="1:6" ht="30" customHeight="1" x14ac:dyDescent="0.2">
      <c r="A35" s="225"/>
      <c r="B35" s="248" t="s">
        <v>599</v>
      </c>
      <c r="C35" s="175" t="s">
        <v>9</v>
      </c>
      <c r="D35" s="176">
        <v>439.85350899999997</v>
      </c>
      <c r="E35" s="220">
        <v>0</v>
      </c>
    </row>
    <row r="36" spans="1:6" ht="30" customHeight="1" x14ac:dyDescent="0.2">
      <c r="A36" s="225"/>
      <c r="B36" s="248" t="s">
        <v>600</v>
      </c>
      <c r="C36" s="175" t="s">
        <v>601</v>
      </c>
      <c r="D36" s="438">
        <v>74</v>
      </c>
      <c r="E36" s="220">
        <v>0</v>
      </c>
    </row>
    <row r="37" spans="1:6" ht="30" customHeight="1" thickBot="1" x14ac:dyDescent="0.25">
      <c r="A37" s="225">
        <v>1</v>
      </c>
      <c r="B37" s="179" t="s">
        <v>602</v>
      </c>
      <c r="C37" s="254" t="s">
        <v>9</v>
      </c>
      <c r="D37" s="222">
        <v>925.64128300000004</v>
      </c>
      <c r="E37" s="223">
        <v>0</v>
      </c>
    </row>
    <row r="38" spans="1:6" ht="8.1" customHeight="1" thickBot="1" x14ac:dyDescent="0.25">
      <c r="A38" s="225">
        <v>1</v>
      </c>
      <c r="B38" s="423"/>
      <c r="C38" s="403"/>
      <c r="D38" s="403"/>
      <c r="E38" s="424"/>
    </row>
    <row r="39" spans="1:6" ht="11.25" customHeight="1" x14ac:dyDescent="0.2">
      <c r="A39" s="225"/>
      <c r="B39" s="426" t="s">
        <v>603</v>
      </c>
      <c r="C39" s="256"/>
      <c r="D39" s="215"/>
      <c r="E39" s="216"/>
      <c r="F39" s="234"/>
    </row>
    <row r="40" spans="1:6" ht="21.75" customHeight="1" x14ac:dyDescent="0.2">
      <c r="A40" s="225"/>
      <c r="B40" s="242" t="s">
        <v>604</v>
      </c>
      <c r="C40" s="175" t="s">
        <v>575</v>
      </c>
      <c r="D40" s="176">
        <v>0</v>
      </c>
      <c r="E40" s="220">
        <v>0</v>
      </c>
      <c r="F40" s="234"/>
    </row>
    <row r="41" spans="1:6" ht="21.75" customHeight="1" x14ac:dyDescent="0.2">
      <c r="A41" s="225"/>
      <c r="B41" s="242" t="s">
        <v>605</v>
      </c>
      <c r="C41" s="175" t="s">
        <v>575</v>
      </c>
      <c r="D41" s="176">
        <v>0</v>
      </c>
      <c r="E41" s="220">
        <v>0</v>
      </c>
      <c r="F41" s="234"/>
    </row>
    <row r="42" spans="1:6" ht="21.75" customHeight="1" x14ac:dyDescent="0.2">
      <c r="A42" s="225"/>
      <c r="B42" s="242" t="s">
        <v>606</v>
      </c>
      <c r="C42" s="175" t="s">
        <v>575</v>
      </c>
      <c r="D42" s="176">
        <v>0</v>
      </c>
      <c r="E42" s="220">
        <v>0</v>
      </c>
      <c r="F42" s="234"/>
    </row>
    <row r="43" spans="1:6" ht="30.75" customHeight="1" x14ac:dyDescent="0.2">
      <c r="A43" s="225"/>
      <c r="B43" s="242" t="s">
        <v>607</v>
      </c>
      <c r="C43" s="175" t="s">
        <v>575</v>
      </c>
      <c r="D43" s="176">
        <v>0</v>
      </c>
      <c r="E43" s="220">
        <v>0</v>
      </c>
      <c r="F43" s="234"/>
    </row>
    <row r="44" spans="1:6" ht="30.75" customHeight="1" x14ac:dyDescent="0.2">
      <c r="A44" s="225"/>
      <c r="B44" s="242" t="s">
        <v>608</v>
      </c>
      <c r="C44" s="175" t="s">
        <v>575</v>
      </c>
      <c r="D44" s="176">
        <v>0</v>
      </c>
      <c r="E44" s="220">
        <v>0</v>
      </c>
      <c r="F44" s="234"/>
    </row>
    <row r="45" spans="1:6" ht="30.75" customHeight="1" thickBot="1" x14ac:dyDescent="0.25">
      <c r="A45" s="225"/>
      <c r="B45" s="249" t="s">
        <v>609</v>
      </c>
      <c r="C45" s="254" t="s">
        <v>575</v>
      </c>
      <c r="D45" s="222">
        <v>0</v>
      </c>
      <c r="E45" s="223">
        <v>0</v>
      </c>
      <c r="F45" s="234"/>
    </row>
    <row r="46" spans="1:6" ht="8.1" customHeight="1" thickBot="1" x14ac:dyDescent="0.25">
      <c r="A46" s="225"/>
      <c r="B46" s="423"/>
      <c r="C46" s="403"/>
      <c r="D46" s="403"/>
      <c r="E46" s="424"/>
      <c r="F46" s="234"/>
    </row>
    <row r="47" spans="1:6" ht="15.95" customHeight="1" x14ac:dyDescent="0.2">
      <c r="A47" s="225"/>
      <c r="B47" s="427" t="s">
        <v>610</v>
      </c>
      <c r="C47" s="174"/>
      <c r="D47" s="169"/>
      <c r="E47" s="219"/>
    </row>
    <row r="48" spans="1:6" ht="35.25" customHeight="1" thickBot="1" x14ac:dyDescent="0.25">
      <c r="A48" s="225"/>
      <c r="B48" s="249" t="s">
        <v>611</v>
      </c>
      <c r="C48" s="228" t="s">
        <v>575</v>
      </c>
      <c r="D48" s="222">
        <v>0.36</v>
      </c>
      <c r="E48" s="223">
        <v>0.37</v>
      </c>
    </row>
    <row r="49" spans="1:5" ht="15.95" customHeight="1" x14ac:dyDescent="0.2">
      <c r="A49" s="225"/>
      <c r="B49" s="227"/>
      <c r="C49" s="227"/>
      <c r="D49" s="227"/>
      <c r="E49" s="227"/>
    </row>
    <row r="50" spans="1:5" ht="20.100000000000001" customHeight="1" x14ac:dyDescent="0.2">
      <c r="A50" s="225">
        <v>1</v>
      </c>
      <c r="B50" s="422" t="s">
        <v>18</v>
      </c>
      <c r="C50" s="403"/>
      <c r="D50" s="403"/>
      <c r="E50" s="403"/>
    </row>
    <row r="51" spans="1:5" ht="15" customHeight="1" thickBot="1" x14ac:dyDescent="0.25">
      <c r="A51" s="225">
        <v>1</v>
      </c>
      <c r="B51" s="167"/>
      <c r="C51" s="168"/>
      <c r="D51" s="391" t="str">
        <f>D8</f>
        <v>Q3 2022</v>
      </c>
      <c r="E51" s="392" t="str">
        <f>E8</f>
        <v>Q3 2021</v>
      </c>
    </row>
    <row r="52" spans="1:5" ht="15.95" customHeight="1" x14ac:dyDescent="0.2">
      <c r="A52" s="225">
        <v>1</v>
      </c>
      <c r="B52" s="425" t="s">
        <v>573</v>
      </c>
      <c r="C52" s="229" t="s">
        <v>9</v>
      </c>
      <c r="D52" s="230">
        <v>1305.39309</v>
      </c>
      <c r="E52" s="231">
        <v>1559.17</v>
      </c>
    </row>
    <row r="53" spans="1:5" ht="28.5" customHeight="1" thickBot="1" x14ac:dyDescent="0.25">
      <c r="A53" s="225">
        <v>1</v>
      </c>
      <c r="B53" s="255" t="s">
        <v>574</v>
      </c>
      <c r="C53" s="172" t="s">
        <v>575</v>
      </c>
      <c r="D53" s="173">
        <v>91.5</v>
      </c>
      <c r="E53" s="217">
        <v>90</v>
      </c>
    </row>
    <row r="54" spans="1:5" ht="12" customHeight="1" thickBot="1" x14ac:dyDescent="0.25">
      <c r="A54" s="225">
        <v>1</v>
      </c>
      <c r="B54" s="423"/>
      <c r="C54" s="403"/>
      <c r="D54" s="403"/>
      <c r="E54" s="424"/>
    </row>
    <row r="55" spans="1:5" ht="20.100000000000001" customHeight="1" x14ac:dyDescent="0.2">
      <c r="A55" s="225">
        <v>1</v>
      </c>
      <c r="B55" s="426" t="s">
        <v>11</v>
      </c>
      <c r="C55" s="257" t="s">
        <v>9</v>
      </c>
      <c r="D55" s="230">
        <v>1443.6476500000001</v>
      </c>
      <c r="E55" s="231">
        <v>1601.905</v>
      </c>
    </row>
    <row r="56" spans="1:5" ht="45" customHeight="1" x14ac:dyDescent="0.2">
      <c r="A56" s="225"/>
      <c r="B56" s="242" t="s">
        <v>612</v>
      </c>
      <c r="C56" s="175" t="s">
        <v>9</v>
      </c>
      <c r="D56" s="176">
        <v>0</v>
      </c>
      <c r="E56" s="220">
        <v>0</v>
      </c>
    </row>
    <row r="57" spans="1:5" ht="31.5" customHeight="1" x14ac:dyDescent="0.2">
      <c r="A57" s="225">
        <v>1</v>
      </c>
      <c r="B57" s="242" t="s">
        <v>613</v>
      </c>
      <c r="C57" s="175" t="s">
        <v>9</v>
      </c>
      <c r="D57" s="181">
        <v>0</v>
      </c>
      <c r="E57" s="232">
        <v>0</v>
      </c>
    </row>
    <row r="58" spans="1:5" ht="31.5" customHeight="1" x14ac:dyDescent="0.2">
      <c r="A58" s="225"/>
      <c r="B58" s="242" t="s">
        <v>614</v>
      </c>
      <c r="C58" s="175"/>
      <c r="D58" s="181">
        <v>0</v>
      </c>
      <c r="E58" s="232"/>
    </row>
    <row r="59" spans="1:5" ht="24.75" customHeight="1" x14ac:dyDescent="0.2">
      <c r="A59" s="225"/>
      <c r="B59" s="250" t="s">
        <v>615</v>
      </c>
      <c r="C59" s="177" t="s">
        <v>575</v>
      </c>
      <c r="D59" s="176">
        <v>92.7</v>
      </c>
      <c r="E59" s="220">
        <v>91</v>
      </c>
    </row>
    <row r="60" spans="1:5" ht="12.75" customHeight="1" x14ac:dyDescent="0.2">
      <c r="A60" s="225"/>
      <c r="B60" s="517" t="s">
        <v>582</v>
      </c>
      <c r="C60" s="177" t="s">
        <v>583</v>
      </c>
      <c r="D60" s="176">
        <v>0</v>
      </c>
      <c r="E60" s="220">
        <v>0</v>
      </c>
    </row>
    <row r="61" spans="1:5" ht="12.75" customHeight="1" x14ac:dyDescent="0.2">
      <c r="A61" s="225"/>
      <c r="B61" s="516"/>
      <c r="C61" s="177" t="s">
        <v>584</v>
      </c>
      <c r="D61" s="176">
        <v>0</v>
      </c>
      <c r="E61" s="220">
        <v>0</v>
      </c>
    </row>
    <row r="62" spans="1:5" ht="12.75" customHeight="1" x14ac:dyDescent="0.2">
      <c r="A62" s="225"/>
      <c r="B62" s="516"/>
      <c r="C62" s="177" t="s">
        <v>585</v>
      </c>
      <c r="D62" s="176">
        <v>0</v>
      </c>
      <c r="E62" s="220">
        <v>0</v>
      </c>
    </row>
    <row r="63" spans="1:5" ht="12.75" customHeight="1" x14ac:dyDescent="0.2">
      <c r="A63" s="225"/>
      <c r="B63" s="516"/>
      <c r="C63" s="177" t="s">
        <v>586</v>
      </c>
      <c r="D63" s="176">
        <v>0</v>
      </c>
      <c r="E63" s="220">
        <v>0</v>
      </c>
    </row>
    <row r="64" spans="1:5" ht="12.75" customHeight="1" x14ac:dyDescent="0.2">
      <c r="A64" s="225">
        <v>1</v>
      </c>
      <c r="B64" s="516"/>
      <c r="C64" s="177" t="s">
        <v>587</v>
      </c>
      <c r="D64" s="176">
        <v>0</v>
      </c>
      <c r="E64" s="220">
        <v>0</v>
      </c>
    </row>
    <row r="65" spans="1:5" ht="12.75" customHeight="1" x14ac:dyDescent="0.2">
      <c r="A65" s="225">
        <v>1</v>
      </c>
      <c r="B65" s="516"/>
      <c r="C65" s="177" t="s">
        <v>588</v>
      </c>
      <c r="D65" s="176">
        <v>0</v>
      </c>
      <c r="E65" s="220">
        <v>0</v>
      </c>
    </row>
    <row r="66" spans="1:5" ht="12.75" customHeight="1" x14ac:dyDescent="0.2">
      <c r="A66" s="225">
        <v>1</v>
      </c>
      <c r="B66" s="516"/>
      <c r="C66" s="177" t="s">
        <v>589</v>
      </c>
      <c r="D66" s="176">
        <v>0</v>
      </c>
      <c r="E66" s="220">
        <v>0</v>
      </c>
    </row>
    <row r="67" spans="1:5" ht="12.75" customHeight="1" x14ac:dyDescent="0.2">
      <c r="B67" s="516"/>
      <c r="C67" s="177" t="s">
        <v>590</v>
      </c>
      <c r="D67" s="176">
        <v>0</v>
      </c>
      <c r="E67" s="220">
        <v>0</v>
      </c>
    </row>
    <row r="68" spans="1:5" ht="12.75" customHeight="1" x14ac:dyDescent="0.2">
      <c r="B68" s="516"/>
      <c r="C68" s="177" t="s">
        <v>591</v>
      </c>
      <c r="D68" s="176">
        <v>0</v>
      </c>
      <c r="E68" s="220">
        <v>0</v>
      </c>
    </row>
    <row r="69" spans="1:5" ht="12.75" customHeight="1" x14ac:dyDescent="0.2">
      <c r="B69" s="516"/>
      <c r="C69" s="177" t="s">
        <v>592</v>
      </c>
      <c r="D69" s="176">
        <v>0</v>
      </c>
      <c r="E69" s="220">
        <v>0</v>
      </c>
    </row>
    <row r="70" spans="1:5" ht="24.95" customHeight="1" thickBot="1" x14ac:dyDescent="0.25">
      <c r="B70" s="518"/>
      <c r="C70" s="228" t="s">
        <v>593</v>
      </c>
      <c r="D70" s="222">
        <v>0</v>
      </c>
      <c r="E70" s="223">
        <v>0</v>
      </c>
    </row>
    <row r="71" spans="1:5" ht="8.1" customHeight="1" thickBot="1" x14ac:dyDescent="0.25">
      <c r="A71" s="225"/>
      <c r="B71" s="423"/>
      <c r="C71" s="403"/>
      <c r="D71" s="403"/>
      <c r="E71" s="424"/>
    </row>
    <row r="72" spans="1:5" ht="15.95" customHeight="1" x14ac:dyDescent="0.2">
      <c r="A72" s="225"/>
      <c r="B72" s="426" t="s">
        <v>598</v>
      </c>
      <c r="C72" s="256"/>
      <c r="D72" s="215"/>
      <c r="E72" s="216"/>
    </row>
    <row r="73" spans="1:5" ht="30" customHeight="1" x14ac:dyDescent="0.2">
      <c r="A73" s="225"/>
      <c r="B73" s="248" t="s">
        <v>599</v>
      </c>
      <c r="C73" s="175" t="s">
        <v>9</v>
      </c>
      <c r="D73" s="176">
        <v>5.480048</v>
      </c>
      <c r="E73" s="220">
        <v>0</v>
      </c>
    </row>
    <row r="74" spans="1:5" ht="30" customHeight="1" x14ac:dyDescent="0.2">
      <c r="A74" s="225"/>
      <c r="B74" s="248" t="s">
        <v>600</v>
      </c>
      <c r="C74" s="175" t="s">
        <v>601</v>
      </c>
      <c r="D74" s="438">
        <v>21</v>
      </c>
      <c r="E74" s="220">
        <v>0</v>
      </c>
    </row>
    <row r="75" spans="1:5" ht="30" customHeight="1" thickBot="1" x14ac:dyDescent="0.25">
      <c r="A75" s="225"/>
      <c r="B75" s="179" t="s">
        <v>602</v>
      </c>
      <c r="C75" s="254" t="s">
        <v>9</v>
      </c>
      <c r="D75" s="222">
        <v>193.95205000000001</v>
      </c>
      <c r="E75" s="223">
        <v>0</v>
      </c>
    </row>
    <row r="76" spans="1:5" ht="7.5" customHeight="1" thickBot="1" x14ac:dyDescent="0.25">
      <c r="A76" s="225">
        <v>2</v>
      </c>
      <c r="B76" s="423"/>
      <c r="C76" s="403"/>
      <c r="D76" s="403"/>
      <c r="E76" s="424"/>
    </row>
    <row r="77" spans="1:5" ht="9.75" customHeight="1" x14ac:dyDescent="0.2">
      <c r="A77" s="225"/>
      <c r="B77" s="426" t="s">
        <v>603</v>
      </c>
      <c r="C77" s="256"/>
      <c r="D77" s="215"/>
      <c r="E77" s="216"/>
    </row>
    <row r="78" spans="1:5" ht="21.75" customHeight="1" x14ac:dyDescent="0.2">
      <c r="A78" s="225"/>
      <c r="B78" s="248" t="s">
        <v>616</v>
      </c>
      <c r="C78" s="175" t="s">
        <v>575</v>
      </c>
      <c r="D78" s="176">
        <v>0</v>
      </c>
      <c r="E78" s="220">
        <v>0</v>
      </c>
    </row>
    <row r="79" spans="1:5" ht="21.75" customHeight="1" x14ac:dyDescent="0.2">
      <c r="A79" s="225"/>
      <c r="B79" s="248" t="s">
        <v>617</v>
      </c>
      <c r="C79" s="175" t="s">
        <v>575</v>
      </c>
      <c r="D79" s="176">
        <v>0.82</v>
      </c>
      <c r="E79" s="220">
        <v>2.33</v>
      </c>
    </row>
    <row r="80" spans="1:5" ht="21.75" customHeight="1" x14ac:dyDescent="0.2">
      <c r="A80" s="225"/>
      <c r="B80" s="248" t="s">
        <v>618</v>
      </c>
      <c r="C80" s="175" t="s">
        <v>575</v>
      </c>
      <c r="D80" s="176">
        <v>0</v>
      </c>
      <c r="E80" s="220">
        <v>0</v>
      </c>
    </row>
    <row r="81" spans="1:5" ht="31.5" customHeight="1" x14ac:dyDescent="0.2">
      <c r="A81" s="225"/>
      <c r="B81" s="248" t="s">
        <v>619</v>
      </c>
      <c r="C81" s="175" t="s">
        <v>575</v>
      </c>
      <c r="D81" s="176">
        <v>0</v>
      </c>
      <c r="E81" s="220">
        <v>0</v>
      </c>
    </row>
    <row r="82" spans="1:5" ht="31.5" customHeight="1" x14ac:dyDescent="0.2">
      <c r="A82" s="225"/>
      <c r="B82" s="248" t="s">
        <v>620</v>
      </c>
      <c r="C82" s="175" t="s">
        <v>575</v>
      </c>
      <c r="D82" s="176">
        <v>0</v>
      </c>
      <c r="E82" s="220">
        <v>0</v>
      </c>
    </row>
    <row r="83" spans="1:5" ht="38.25" customHeight="1" thickBot="1" x14ac:dyDescent="0.25">
      <c r="A83" s="225"/>
      <c r="B83" s="179" t="s">
        <v>621</v>
      </c>
      <c r="C83" s="254" t="s">
        <v>575</v>
      </c>
      <c r="D83" s="222">
        <v>0</v>
      </c>
      <c r="E83" s="223">
        <v>0</v>
      </c>
    </row>
    <row r="84" spans="1:5" ht="7.5" customHeight="1" thickBot="1" x14ac:dyDescent="0.25">
      <c r="A84" s="225"/>
      <c r="B84" s="423"/>
      <c r="C84" s="403"/>
      <c r="D84" s="403"/>
      <c r="E84" s="424"/>
    </row>
    <row r="85" spans="1:5" ht="15.95" customHeight="1" x14ac:dyDescent="0.2">
      <c r="A85" s="225"/>
      <c r="B85" s="426" t="s">
        <v>610</v>
      </c>
      <c r="C85" s="256"/>
      <c r="D85" s="215"/>
      <c r="E85" s="216"/>
    </row>
    <row r="86" spans="1:5" ht="41.25" customHeight="1" thickBot="1" x14ac:dyDescent="0.25">
      <c r="A86" s="225"/>
      <c r="B86" s="249" t="s">
        <v>611</v>
      </c>
      <c r="C86" s="228" t="s">
        <v>575</v>
      </c>
      <c r="D86" s="222">
        <v>0</v>
      </c>
      <c r="E86" s="223">
        <v>0</v>
      </c>
    </row>
    <row r="87" spans="1:5" ht="15.95" customHeight="1" x14ac:dyDescent="0.2">
      <c r="A87" s="225"/>
    </row>
    <row r="88" spans="1:5" ht="0.2" customHeight="1" x14ac:dyDescent="0.2">
      <c r="A88" s="225">
        <v>2</v>
      </c>
      <c r="B88" s="389" t="s">
        <v>20</v>
      </c>
      <c r="C88" s="20"/>
      <c r="D88" s="20"/>
      <c r="E88" s="20"/>
    </row>
    <row r="89" spans="1:5" ht="0.2" customHeight="1" thickBot="1" x14ac:dyDescent="0.25">
      <c r="A89" s="225">
        <v>2</v>
      </c>
      <c r="B89" s="167"/>
      <c r="C89" s="168"/>
      <c r="D89" s="391" t="str">
        <f>D8</f>
        <v>Q3 2022</v>
      </c>
      <c r="E89" s="392" t="str">
        <f>E8</f>
        <v>Q3 2021</v>
      </c>
    </row>
    <row r="90" spans="1:5" ht="0.2" customHeight="1" x14ac:dyDescent="0.2">
      <c r="A90" s="225">
        <v>2</v>
      </c>
      <c r="B90" s="226" t="s">
        <v>573</v>
      </c>
      <c r="C90" s="214" t="s">
        <v>9</v>
      </c>
      <c r="D90" s="215">
        <v>0</v>
      </c>
      <c r="E90" s="216">
        <v>0</v>
      </c>
    </row>
    <row r="91" spans="1:5" ht="0.2" customHeight="1" thickBot="1" x14ac:dyDescent="0.25">
      <c r="A91" s="225"/>
      <c r="B91" s="255" t="s">
        <v>574</v>
      </c>
      <c r="C91" s="172" t="s">
        <v>575</v>
      </c>
      <c r="D91" s="173">
        <v>0</v>
      </c>
      <c r="E91" s="217">
        <v>0</v>
      </c>
    </row>
    <row r="92" spans="1:5" ht="0.2" customHeight="1" thickBot="1" x14ac:dyDescent="0.25">
      <c r="A92" s="225">
        <v>2</v>
      </c>
      <c r="B92" s="213"/>
      <c r="C92" s="20"/>
      <c r="D92" s="20"/>
      <c r="E92" s="218"/>
    </row>
    <row r="93" spans="1:5" ht="0.2" customHeight="1" x14ac:dyDescent="0.2">
      <c r="A93" s="225">
        <v>2</v>
      </c>
      <c r="B93" s="258" t="s">
        <v>11</v>
      </c>
      <c r="C93" s="257" t="s">
        <v>9</v>
      </c>
      <c r="D93" s="230">
        <v>0</v>
      </c>
      <c r="E93" s="231">
        <v>0</v>
      </c>
    </row>
    <row r="94" spans="1:5" ht="0.2" customHeight="1" x14ac:dyDescent="0.2">
      <c r="A94" s="225"/>
      <c r="B94" s="242" t="s">
        <v>622</v>
      </c>
      <c r="C94" s="175" t="s">
        <v>9</v>
      </c>
      <c r="D94" s="176">
        <v>0</v>
      </c>
      <c r="E94" s="220">
        <v>0</v>
      </c>
    </row>
    <row r="95" spans="1:5" ht="0.2" customHeight="1" x14ac:dyDescent="0.2">
      <c r="A95" s="225"/>
      <c r="B95" s="241" t="s">
        <v>623</v>
      </c>
      <c r="C95" s="175" t="s">
        <v>9</v>
      </c>
      <c r="D95" s="176">
        <v>0</v>
      </c>
      <c r="E95" s="220">
        <v>0</v>
      </c>
    </row>
    <row r="96" spans="1:5" ht="0.2" customHeight="1" x14ac:dyDescent="0.2">
      <c r="A96" s="225"/>
      <c r="B96" s="242" t="s">
        <v>624</v>
      </c>
      <c r="C96" s="175" t="s">
        <v>9</v>
      </c>
      <c r="D96" s="176">
        <v>0</v>
      </c>
      <c r="E96" s="220">
        <v>0</v>
      </c>
    </row>
    <row r="97" spans="1:5" ht="0.2" customHeight="1" x14ac:dyDescent="0.2">
      <c r="A97" s="225">
        <v>2</v>
      </c>
      <c r="B97" s="242" t="s">
        <v>625</v>
      </c>
      <c r="C97" s="177" t="s">
        <v>9</v>
      </c>
      <c r="D97" s="176">
        <v>0</v>
      </c>
      <c r="E97" s="220">
        <v>0</v>
      </c>
    </row>
    <row r="98" spans="1:5" ht="0.2" customHeight="1" x14ac:dyDescent="0.2">
      <c r="A98" s="225"/>
      <c r="B98" s="242" t="s">
        <v>626</v>
      </c>
      <c r="C98" s="177" t="s">
        <v>9</v>
      </c>
      <c r="D98" s="176">
        <v>0</v>
      </c>
      <c r="E98" s="220">
        <v>0</v>
      </c>
    </row>
    <row r="99" spans="1:5" ht="0.2" customHeight="1" x14ac:dyDescent="0.2">
      <c r="A99" s="225"/>
      <c r="B99" s="251" t="s">
        <v>581</v>
      </c>
      <c r="C99" s="177" t="s">
        <v>575</v>
      </c>
      <c r="D99" s="176">
        <v>0</v>
      </c>
      <c r="E99" s="220">
        <v>0</v>
      </c>
    </row>
    <row r="100" spans="1:5" ht="0.2" customHeight="1" thickBot="1" x14ac:dyDescent="0.25">
      <c r="A100" s="225"/>
      <c r="B100" s="519" t="s">
        <v>627</v>
      </c>
      <c r="C100" s="177" t="s">
        <v>583</v>
      </c>
      <c r="D100" s="176">
        <v>0</v>
      </c>
      <c r="E100" s="220">
        <v>0</v>
      </c>
    </row>
    <row r="101" spans="1:5" ht="0.2" customHeight="1" x14ac:dyDescent="0.2">
      <c r="A101" s="225"/>
      <c r="B101" s="516"/>
      <c r="C101" s="177" t="s">
        <v>584</v>
      </c>
      <c r="D101" s="176">
        <v>0</v>
      </c>
      <c r="E101" s="220">
        <v>0</v>
      </c>
    </row>
    <row r="102" spans="1:5" ht="0.2" customHeight="1" x14ac:dyDescent="0.2">
      <c r="A102" s="225"/>
      <c r="B102" s="516"/>
      <c r="C102" s="177" t="s">
        <v>585</v>
      </c>
      <c r="D102" s="176">
        <v>0</v>
      </c>
      <c r="E102" s="220">
        <v>0</v>
      </c>
    </row>
    <row r="103" spans="1:5" ht="0.2" customHeight="1" x14ac:dyDescent="0.2">
      <c r="A103" s="225"/>
      <c r="B103" s="516"/>
      <c r="C103" s="177" t="s">
        <v>586</v>
      </c>
      <c r="D103" s="176">
        <v>0</v>
      </c>
      <c r="E103" s="220">
        <v>0</v>
      </c>
    </row>
    <row r="104" spans="1:5" ht="0.2" customHeight="1" x14ac:dyDescent="0.2">
      <c r="A104" s="225"/>
      <c r="B104" s="516"/>
      <c r="C104" s="177" t="s">
        <v>587</v>
      </c>
      <c r="D104" s="176">
        <v>0</v>
      </c>
      <c r="E104" s="220">
        <v>0</v>
      </c>
    </row>
    <row r="105" spans="1:5" ht="0.2" customHeight="1" x14ac:dyDescent="0.2">
      <c r="A105" s="225"/>
      <c r="B105" s="516"/>
      <c r="C105" s="177" t="s">
        <v>588</v>
      </c>
      <c r="D105" s="176">
        <v>0</v>
      </c>
      <c r="E105" s="220">
        <v>0</v>
      </c>
    </row>
    <row r="106" spans="1:5" ht="0.2" customHeight="1" x14ac:dyDescent="0.2">
      <c r="A106" s="225">
        <v>2</v>
      </c>
      <c r="B106" s="516"/>
      <c r="C106" s="177" t="s">
        <v>589</v>
      </c>
      <c r="D106" s="176">
        <v>0</v>
      </c>
      <c r="E106" s="220">
        <v>0</v>
      </c>
    </row>
    <row r="107" spans="1:5" ht="0.2" customHeight="1" x14ac:dyDescent="0.2">
      <c r="A107" s="225"/>
      <c r="B107" s="516"/>
      <c r="C107" s="177" t="s">
        <v>590</v>
      </c>
      <c r="D107" s="176">
        <v>0</v>
      </c>
      <c r="E107" s="220">
        <v>0</v>
      </c>
    </row>
    <row r="108" spans="1:5" ht="0.2" customHeight="1" x14ac:dyDescent="0.2">
      <c r="A108" s="225"/>
      <c r="B108" s="516"/>
      <c r="C108" s="177" t="s">
        <v>591</v>
      </c>
      <c r="D108" s="176">
        <v>0</v>
      </c>
      <c r="E108" s="220">
        <v>0</v>
      </c>
    </row>
    <row r="109" spans="1:5" ht="0.2" customHeight="1" x14ac:dyDescent="0.2">
      <c r="A109" s="225"/>
      <c r="B109" s="516"/>
      <c r="C109" s="177" t="s">
        <v>592</v>
      </c>
      <c r="D109" s="176">
        <v>0</v>
      </c>
      <c r="E109" s="220">
        <v>0</v>
      </c>
    </row>
    <row r="110" spans="1:5" ht="0.2" customHeight="1" thickBot="1" x14ac:dyDescent="0.25">
      <c r="A110" s="225">
        <v>2</v>
      </c>
      <c r="B110" s="520"/>
      <c r="C110" s="172" t="s">
        <v>593</v>
      </c>
      <c r="D110" s="180">
        <v>0</v>
      </c>
      <c r="E110" s="221">
        <v>0</v>
      </c>
    </row>
    <row r="111" spans="1:5" ht="0.2" customHeight="1" thickBot="1" x14ac:dyDescent="0.25">
      <c r="A111" s="225"/>
      <c r="B111" s="213"/>
      <c r="C111" s="20"/>
      <c r="D111" s="20"/>
      <c r="E111" s="218"/>
    </row>
    <row r="112" spans="1:5" ht="0.2" customHeight="1" x14ac:dyDescent="0.2">
      <c r="A112" s="225"/>
      <c r="B112" s="253" t="s">
        <v>598</v>
      </c>
      <c r="C112" s="256"/>
      <c r="D112" s="215"/>
      <c r="E112" s="216"/>
    </row>
    <row r="113" spans="1:5" ht="0.2" customHeight="1" x14ac:dyDescent="0.2">
      <c r="A113" s="225"/>
      <c r="B113" s="248" t="s">
        <v>599</v>
      </c>
      <c r="C113" s="175" t="s">
        <v>9</v>
      </c>
      <c r="D113" s="176">
        <v>0</v>
      </c>
      <c r="E113" s="220">
        <v>0</v>
      </c>
    </row>
    <row r="114" spans="1:5" ht="0.2" customHeight="1" x14ac:dyDescent="0.2">
      <c r="A114" s="225"/>
      <c r="B114" s="248" t="s">
        <v>600</v>
      </c>
      <c r="C114" s="175" t="s">
        <v>601</v>
      </c>
      <c r="D114" s="176">
        <v>0</v>
      </c>
      <c r="E114" s="220">
        <v>0</v>
      </c>
    </row>
    <row r="115" spans="1:5" ht="0.2" customHeight="1" thickBot="1" x14ac:dyDescent="0.25">
      <c r="A115" s="225"/>
      <c r="B115" s="179" t="s">
        <v>602</v>
      </c>
      <c r="C115" s="254" t="s">
        <v>9</v>
      </c>
      <c r="D115" s="222">
        <v>0</v>
      </c>
      <c r="E115" s="223">
        <v>0</v>
      </c>
    </row>
    <row r="116" spans="1:5" ht="0.2" customHeight="1" thickBot="1" x14ac:dyDescent="0.25">
      <c r="A116" s="225">
        <v>3</v>
      </c>
      <c r="B116" s="213"/>
      <c r="C116" s="20"/>
      <c r="D116" s="20"/>
      <c r="E116" s="218"/>
    </row>
    <row r="117" spans="1:5" ht="0.2" customHeight="1" x14ac:dyDescent="0.2">
      <c r="A117" s="225"/>
      <c r="B117" s="253" t="s">
        <v>603</v>
      </c>
      <c r="C117" s="256"/>
      <c r="D117" s="215"/>
      <c r="E117" s="216"/>
    </row>
    <row r="118" spans="1:5" ht="0.2" customHeight="1" x14ac:dyDescent="0.2">
      <c r="A118" s="225"/>
      <c r="B118" s="248" t="s">
        <v>628</v>
      </c>
      <c r="C118" s="175" t="s">
        <v>575</v>
      </c>
      <c r="D118" s="176">
        <v>0</v>
      </c>
      <c r="E118" s="220">
        <v>0</v>
      </c>
    </row>
    <row r="119" spans="1:5" ht="0.2" customHeight="1" x14ac:dyDescent="0.2">
      <c r="A119" s="225"/>
      <c r="B119" s="248" t="s">
        <v>629</v>
      </c>
      <c r="C119" s="175" t="s">
        <v>575</v>
      </c>
      <c r="D119" s="176">
        <v>0</v>
      </c>
      <c r="E119" s="220">
        <v>0</v>
      </c>
    </row>
    <row r="120" spans="1:5" ht="0.2" customHeight="1" x14ac:dyDescent="0.2">
      <c r="A120" s="225"/>
      <c r="B120" s="248" t="s">
        <v>630</v>
      </c>
      <c r="C120" s="175" t="s">
        <v>575</v>
      </c>
      <c r="D120" s="176">
        <v>0</v>
      </c>
      <c r="E120" s="220">
        <v>0</v>
      </c>
    </row>
    <row r="121" spans="1:5" ht="0.2" customHeight="1" x14ac:dyDescent="0.2">
      <c r="A121" s="225"/>
      <c r="B121" s="248" t="s">
        <v>631</v>
      </c>
      <c r="C121" s="175" t="s">
        <v>575</v>
      </c>
      <c r="D121" s="176">
        <v>0</v>
      </c>
      <c r="E121" s="220">
        <v>0</v>
      </c>
    </row>
    <row r="122" spans="1:5" ht="0.2" customHeight="1" x14ac:dyDescent="0.2">
      <c r="A122" s="225"/>
      <c r="B122" s="248" t="s">
        <v>632</v>
      </c>
      <c r="C122" s="175" t="s">
        <v>575</v>
      </c>
      <c r="D122" s="176">
        <v>0</v>
      </c>
      <c r="E122" s="220">
        <v>0</v>
      </c>
    </row>
    <row r="123" spans="1:5" ht="0.2" customHeight="1" thickBot="1" x14ac:dyDescent="0.25">
      <c r="A123" s="225"/>
      <c r="B123" s="179" t="s">
        <v>633</v>
      </c>
      <c r="C123" s="254" t="s">
        <v>575</v>
      </c>
      <c r="D123" s="222">
        <v>0</v>
      </c>
      <c r="E123" s="223">
        <v>0</v>
      </c>
    </row>
    <row r="124" spans="1:5" ht="0.2" customHeight="1" thickBot="1" x14ac:dyDescent="0.25">
      <c r="A124" s="225">
        <v>3</v>
      </c>
      <c r="B124" s="213"/>
      <c r="C124" s="20"/>
      <c r="D124" s="20"/>
      <c r="E124" s="218"/>
    </row>
    <row r="125" spans="1:5" ht="0.2" customHeight="1" x14ac:dyDescent="0.2">
      <c r="A125" s="225"/>
      <c r="B125" s="253" t="s">
        <v>610</v>
      </c>
      <c r="C125" s="256"/>
      <c r="D125" s="215"/>
      <c r="E125" s="216"/>
    </row>
    <row r="126" spans="1:5" ht="0.2" customHeight="1" thickBot="1" x14ac:dyDescent="0.25">
      <c r="A126" s="225"/>
      <c r="B126" s="249" t="s">
        <v>611</v>
      </c>
      <c r="C126" s="228" t="s">
        <v>575</v>
      </c>
      <c r="D126" s="222" t="s">
        <v>634</v>
      </c>
      <c r="E126" s="223">
        <v>0</v>
      </c>
    </row>
    <row r="127" spans="1:5" ht="15.95" customHeight="1" x14ac:dyDescent="0.2">
      <c r="A127" s="225"/>
    </row>
    <row r="128" spans="1:5" ht="0.2" customHeight="1" x14ac:dyDescent="0.2">
      <c r="A128" s="225">
        <v>3</v>
      </c>
      <c r="B128" s="389" t="s">
        <v>21</v>
      </c>
      <c r="C128" s="20"/>
      <c r="D128" s="20"/>
      <c r="E128" s="20"/>
    </row>
    <row r="129" spans="1:5" ht="0.2" customHeight="1" thickBot="1" x14ac:dyDescent="0.25">
      <c r="A129" s="225">
        <v>3</v>
      </c>
      <c r="B129" s="167"/>
      <c r="C129" s="168"/>
      <c r="D129" s="391" t="str">
        <f>D8</f>
        <v>Q3 2022</v>
      </c>
      <c r="E129" s="392" t="str">
        <f>E8</f>
        <v>Q3 2021</v>
      </c>
    </row>
    <row r="130" spans="1:5" ht="0.2" customHeight="1" x14ac:dyDescent="0.2">
      <c r="A130" s="225">
        <v>3</v>
      </c>
      <c r="B130" s="226" t="s">
        <v>573</v>
      </c>
      <c r="C130" s="229" t="s">
        <v>9</v>
      </c>
      <c r="D130" s="230">
        <v>0</v>
      </c>
      <c r="E130" s="231">
        <v>0</v>
      </c>
    </row>
    <row r="131" spans="1:5" ht="0.2" customHeight="1" thickBot="1" x14ac:dyDescent="0.25">
      <c r="A131" s="225">
        <v>3</v>
      </c>
      <c r="B131" s="255" t="s">
        <v>574</v>
      </c>
      <c r="C131" s="172" t="s">
        <v>575</v>
      </c>
      <c r="D131" s="173" t="s">
        <v>634</v>
      </c>
      <c r="E131" s="217">
        <v>0</v>
      </c>
    </row>
    <row r="132" spans="1:5" ht="0.2" customHeight="1" thickBot="1" x14ac:dyDescent="0.25">
      <c r="A132" s="225">
        <v>3</v>
      </c>
      <c r="B132" s="213"/>
      <c r="C132" s="20"/>
      <c r="D132" s="20"/>
      <c r="E132" s="218"/>
    </row>
    <row r="133" spans="1:5" ht="0.2" customHeight="1" x14ac:dyDescent="0.2">
      <c r="A133" s="225">
        <v>3</v>
      </c>
      <c r="B133" s="253" t="s">
        <v>11</v>
      </c>
      <c r="C133" s="257" t="s">
        <v>9</v>
      </c>
      <c r="D133" s="230">
        <v>0</v>
      </c>
      <c r="E133" s="231">
        <v>0</v>
      </c>
    </row>
    <row r="134" spans="1:5" ht="0.2" customHeight="1" x14ac:dyDescent="0.2">
      <c r="A134" s="225"/>
      <c r="B134" s="248" t="s">
        <v>635</v>
      </c>
      <c r="C134" s="177" t="s">
        <v>9</v>
      </c>
      <c r="D134" s="176" t="s">
        <v>634</v>
      </c>
      <c r="E134" s="232">
        <v>0</v>
      </c>
    </row>
    <row r="135" spans="1:5" ht="0.2" customHeight="1" x14ac:dyDescent="0.2">
      <c r="A135" s="225"/>
      <c r="B135" s="242" t="s">
        <v>636</v>
      </c>
      <c r="C135" s="175" t="s">
        <v>9</v>
      </c>
      <c r="D135" s="176" t="s">
        <v>634</v>
      </c>
      <c r="E135" s="220">
        <v>0</v>
      </c>
    </row>
    <row r="136" spans="1:5" ht="0.2" customHeight="1" x14ac:dyDescent="0.2">
      <c r="A136" s="225"/>
      <c r="B136" s="242" t="s">
        <v>637</v>
      </c>
      <c r="C136" s="175" t="s">
        <v>9</v>
      </c>
      <c r="D136" s="176" t="s">
        <v>634</v>
      </c>
      <c r="E136" s="232">
        <v>0</v>
      </c>
    </row>
    <row r="137" spans="1:5" ht="0.2" customHeight="1" x14ac:dyDescent="0.2">
      <c r="A137" s="225"/>
      <c r="B137" s="242" t="s">
        <v>638</v>
      </c>
      <c r="C137" s="177" t="s">
        <v>9</v>
      </c>
      <c r="D137" s="176" t="s">
        <v>634</v>
      </c>
      <c r="E137" s="232">
        <v>0</v>
      </c>
    </row>
    <row r="138" spans="1:5" ht="0.2" customHeight="1" x14ac:dyDescent="0.2">
      <c r="A138" s="225">
        <v>3</v>
      </c>
      <c r="B138" s="242" t="s">
        <v>639</v>
      </c>
      <c r="C138" s="177" t="s">
        <v>9</v>
      </c>
      <c r="D138" s="176" t="s">
        <v>634</v>
      </c>
      <c r="E138" s="232">
        <v>0</v>
      </c>
    </row>
    <row r="139" spans="1:5" ht="0.2" customHeight="1" x14ac:dyDescent="0.2">
      <c r="A139" s="225"/>
      <c r="B139" s="252" t="s">
        <v>581</v>
      </c>
      <c r="C139" s="177" t="s">
        <v>575</v>
      </c>
      <c r="D139" s="176" t="s">
        <v>634</v>
      </c>
      <c r="E139" s="220">
        <v>0</v>
      </c>
    </row>
    <row r="140" spans="1:5" ht="0.2" customHeight="1" thickBot="1" x14ac:dyDescent="0.25">
      <c r="A140" s="225"/>
      <c r="B140" s="519" t="s">
        <v>627</v>
      </c>
      <c r="C140" s="177" t="s">
        <v>583</v>
      </c>
      <c r="D140" s="176">
        <v>0</v>
      </c>
      <c r="E140" s="220">
        <v>0</v>
      </c>
    </row>
    <row r="141" spans="1:5" ht="0.2" customHeight="1" x14ac:dyDescent="0.2">
      <c r="A141" s="225"/>
      <c r="B141" s="516"/>
      <c r="C141" s="177" t="s">
        <v>584</v>
      </c>
      <c r="D141" s="176">
        <v>0</v>
      </c>
      <c r="E141" s="220">
        <v>0</v>
      </c>
    </row>
    <row r="142" spans="1:5" ht="0.2" customHeight="1" x14ac:dyDescent="0.2">
      <c r="A142" s="225"/>
      <c r="B142" s="516"/>
      <c r="C142" s="177" t="s">
        <v>585</v>
      </c>
      <c r="D142" s="176">
        <v>0</v>
      </c>
      <c r="E142" s="220">
        <v>0</v>
      </c>
    </row>
    <row r="143" spans="1:5" ht="0.2" customHeight="1" x14ac:dyDescent="0.2">
      <c r="A143" s="225"/>
      <c r="B143" s="516"/>
      <c r="C143" s="177" t="s">
        <v>586</v>
      </c>
      <c r="D143" s="176">
        <v>0</v>
      </c>
      <c r="E143" s="220">
        <v>0</v>
      </c>
    </row>
    <row r="144" spans="1:5" ht="0.2" customHeight="1" x14ac:dyDescent="0.2">
      <c r="A144" s="225"/>
      <c r="B144" s="516"/>
      <c r="C144" s="177" t="s">
        <v>587</v>
      </c>
      <c r="D144" s="176">
        <v>0</v>
      </c>
      <c r="E144" s="220">
        <v>0</v>
      </c>
    </row>
    <row r="145" spans="1:5" ht="0.2" customHeight="1" x14ac:dyDescent="0.2">
      <c r="A145" s="225"/>
      <c r="B145" s="516"/>
      <c r="C145" s="177" t="s">
        <v>588</v>
      </c>
      <c r="D145" s="176">
        <v>0</v>
      </c>
      <c r="E145" s="220">
        <v>0</v>
      </c>
    </row>
    <row r="146" spans="1:5" ht="0.2" customHeight="1" x14ac:dyDescent="0.2">
      <c r="A146" s="225">
        <v>3</v>
      </c>
      <c r="B146" s="516"/>
      <c r="C146" s="177" t="s">
        <v>589</v>
      </c>
      <c r="D146" s="176">
        <v>0</v>
      </c>
      <c r="E146" s="220">
        <v>0</v>
      </c>
    </row>
    <row r="147" spans="1:5" ht="0.2" customHeight="1" x14ac:dyDescent="0.2">
      <c r="A147" s="225"/>
      <c r="B147" s="516"/>
      <c r="C147" s="177" t="s">
        <v>590</v>
      </c>
      <c r="D147" s="176">
        <v>0</v>
      </c>
      <c r="E147" s="220">
        <v>0</v>
      </c>
    </row>
    <row r="148" spans="1:5" ht="0.2" customHeight="1" x14ac:dyDescent="0.2">
      <c r="A148" s="225"/>
      <c r="B148" s="516"/>
      <c r="C148" s="177" t="s">
        <v>591</v>
      </c>
      <c r="D148" s="176">
        <v>0</v>
      </c>
      <c r="E148" s="220">
        <v>0</v>
      </c>
    </row>
    <row r="149" spans="1:5" ht="0.2" customHeight="1" x14ac:dyDescent="0.2">
      <c r="A149" s="225"/>
      <c r="B149" s="516"/>
      <c r="C149" s="177" t="s">
        <v>592</v>
      </c>
      <c r="D149" s="176">
        <v>0</v>
      </c>
      <c r="E149" s="220">
        <v>0</v>
      </c>
    </row>
    <row r="150" spans="1:5" ht="0.2" customHeight="1" thickBot="1" x14ac:dyDescent="0.25">
      <c r="A150" s="225">
        <v>3</v>
      </c>
      <c r="B150" s="520"/>
      <c r="C150" s="228" t="s">
        <v>593</v>
      </c>
      <c r="D150" s="222">
        <v>0</v>
      </c>
      <c r="E150" s="223">
        <v>0</v>
      </c>
    </row>
    <row r="151" spans="1:5" ht="0.2" customHeight="1" thickBot="1" x14ac:dyDescent="0.25">
      <c r="B151" s="213"/>
      <c r="C151" s="20"/>
      <c r="D151" s="20"/>
      <c r="E151" s="218"/>
    </row>
    <row r="152" spans="1:5" ht="0.2" customHeight="1" x14ac:dyDescent="0.2">
      <c r="B152" s="253" t="s">
        <v>598</v>
      </c>
      <c r="C152" s="256"/>
      <c r="D152" s="215"/>
      <c r="E152" s="216"/>
    </row>
    <row r="153" spans="1:5" ht="0.2" customHeight="1" x14ac:dyDescent="0.2">
      <c r="B153" s="248" t="s">
        <v>599</v>
      </c>
      <c r="C153" s="175" t="s">
        <v>9</v>
      </c>
      <c r="D153" s="176">
        <v>0</v>
      </c>
      <c r="E153" s="220">
        <v>0</v>
      </c>
    </row>
    <row r="154" spans="1:5" ht="0.2" customHeight="1" x14ac:dyDescent="0.2">
      <c r="B154" s="248" t="s">
        <v>600</v>
      </c>
      <c r="C154" s="175" t="s">
        <v>601</v>
      </c>
      <c r="D154" s="176">
        <v>0</v>
      </c>
      <c r="E154" s="220">
        <v>0</v>
      </c>
    </row>
    <row r="155" spans="1:5" ht="0.2" customHeight="1" thickBot="1" x14ac:dyDescent="0.25">
      <c r="B155" s="179" t="s">
        <v>602</v>
      </c>
      <c r="C155" s="254" t="s">
        <v>9</v>
      </c>
      <c r="D155" s="222">
        <v>0</v>
      </c>
      <c r="E155" s="223">
        <v>0</v>
      </c>
    </row>
    <row r="156" spans="1:5" ht="0.2" customHeight="1" thickBot="1" x14ac:dyDescent="0.25">
      <c r="B156" s="213"/>
      <c r="C156" s="20"/>
      <c r="D156" s="20"/>
      <c r="E156" s="218"/>
    </row>
    <row r="157" spans="1:5" ht="0.2" customHeight="1" x14ac:dyDescent="0.2">
      <c r="B157" s="253" t="s">
        <v>603</v>
      </c>
      <c r="C157" s="256"/>
      <c r="D157" s="215"/>
      <c r="E157" s="216"/>
    </row>
    <row r="158" spans="1:5" ht="0.2" customHeight="1" x14ac:dyDescent="0.2">
      <c r="B158" s="248" t="s">
        <v>640</v>
      </c>
      <c r="C158" s="175" t="s">
        <v>575</v>
      </c>
      <c r="D158" s="176">
        <v>0</v>
      </c>
      <c r="E158" s="220">
        <v>0</v>
      </c>
    </row>
    <row r="159" spans="1:5" ht="0.2" customHeight="1" x14ac:dyDescent="0.2">
      <c r="B159" s="248" t="s">
        <v>641</v>
      </c>
      <c r="C159" s="175" t="s">
        <v>575</v>
      </c>
      <c r="D159" s="176">
        <v>0</v>
      </c>
      <c r="E159" s="220">
        <v>0</v>
      </c>
    </row>
    <row r="160" spans="1:5" ht="0.2" customHeight="1" x14ac:dyDescent="0.2">
      <c r="B160" s="248" t="s">
        <v>642</v>
      </c>
      <c r="C160" s="175" t="s">
        <v>575</v>
      </c>
      <c r="D160" s="176">
        <v>0</v>
      </c>
      <c r="E160" s="220">
        <v>0</v>
      </c>
    </row>
    <row r="161" spans="2:5" ht="0.2" customHeight="1" x14ac:dyDescent="0.2">
      <c r="B161" s="248" t="s">
        <v>643</v>
      </c>
      <c r="C161" s="175" t="s">
        <v>575</v>
      </c>
      <c r="D161" s="176">
        <v>0</v>
      </c>
      <c r="E161" s="220">
        <v>0</v>
      </c>
    </row>
    <row r="162" spans="2:5" ht="0.2" customHeight="1" x14ac:dyDescent="0.2">
      <c r="B162" s="248" t="s">
        <v>644</v>
      </c>
      <c r="C162" s="175" t="s">
        <v>575</v>
      </c>
      <c r="D162" s="176">
        <v>0</v>
      </c>
      <c r="E162" s="220">
        <v>0</v>
      </c>
    </row>
    <row r="163" spans="2:5" ht="0.2" customHeight="1" thickBot="1" x14ac:dyDescent="0.25">
      <c r="B163" s="179" t="s">
        <v>645</v>
      </c>
      <c r="C163" s="254" t="s">
        <v>575</v>
      </c>
      <c r="D163" s="222">
        <v>0</v>
      </c>
      <c r="E163" s="223">
        <v>0</v>
      </c>
    </row>
    <row r="164" spans="2:5" ht="0.2" customHeight="1" thickBot="1" x14ac:dyDescent="0.25">
      <c r="B164" s="213"/>
      <c r="C164" s="20"/>
      <c r="D164" s="20"/>
      <c r="E164" s="218"/>
    </row>
    <row r="165" spans="2:5" ht="0.2" customHeight="1" x14ac:dyDescent="0.2">
      <c r="B165" s="247" t="s">
        <v>610</v>
      </c>
      <c r="C165" s="174"/>
      <c r="D165" s="169"/>
      <c r="E165" s="219"/>
    </row>
    <row r="166" spans="2:5" ht="0.2" customHeight="1" thickBot="1" x14ac:dyDescent="0.25">
      <c r="B166" s="249" t="s">
        <v>611</v>
      </c>
      <c r="C166" s="228" t="s">
        <v>575</v>
      </c>
      <c r="D166" s="222">
        <v>0</v>
      </c>
      <c r="E166" s="223">
        <v>0</v>
      </c>
    </row>
    <row r="169" spans="2:5" x14ac:dyDescent="0.2">
      <c r="B169" s="36" t="s">
        <v>553</v>
      </c>
    </row>
  </sheetData>
  <mergeCells count="5">
    <mergeCell ref="B19:B28"/>
    <mergeCell ref="B60:B70"/>
    <mergeCell ref="B100:B110"/>
    <mergeCell ref="B140:B150"/>
    <mergeCell ref="B5:D5"/>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MK137"/>
  <sheetViews>
    <sheetView showGridLines="0" showRowColHeaders="0" workbookViewId="0">
      <selection activeCell="B2" sqref="B2"/>
    </sheetView>
  </sheetViews>
  <sheetFormatPr baseColWidth="10" defaultColWidth="9.140625" defaultRowHeight="12.75" x14ac:dyDescent="0.2"/>
  <cols>
    <col min="1" max="1" width="0.85546875" style="386" customWidth="1"/>
    <col min="2" max="2" width="8.140625" style="386" customWidth="1"/>
    <col min="3" max="3" width="11.5703125" style="386" hidden="1" customWidth="1"/>
    <col min="4" max="5" width="50.7109375" style="386" customWidth="1"/>
    <col min="6" max="7" width="15.7109375" style="386" customWidth="1"/>
    <col min="8" max="8" width="18.85546875" style="386" customWidth="1"/>
    <col min="9" max="257" width="11.42578125" style="386" customWidth="1"/>
    <col min="258" max="1025" width="11.42578125" style="390" customWidth="1"/>
  </cols>
  <sheetData>
    <row r="1" spans="1:257" ht="5.0999999999999996" customHeight="1" x14ac:dyDescent="0.2"/>
    <row r="2" spans="1:257" ht="12.75" customHeight="1" x14ac:dyDescent="0.2">
      <c r="B2" s="53" t="s">
        <v>646</v>
      </c>
      <c r="C2" s="53"/>
      <c r="D2" s="53"/>
      <c r="E2" s="53"/>
      <c r="F2" s="53"/>
      <c r="G2" s="53"/>
    </row>
    <row r="3" spans="1:257" ht="18" customHeight="1" x14ac:dyDescent="0.2"/>
    <row r="4" spans="1:257" ht="12.75" customHeight="1" x14ac:dyDescent="0.2">
      <c r="B4" s="461" t="s">
        <v>647</v>
      </c>
      <c r="C4" s="462"/>
      <c r="D4" s="462"/>
      <c r="E4" s="462"/>
      <c r="F4" s="462"/>
      <c r="G4" s="462"/>
    </row>
    <row r="5" spans="1:257" ht="12.75" customHeight="1" x14ac:dyDescent="0.2">
      <c r="B5" s="461" t="str">
        <f>UebInstitutQuartal</f>
        <v>Q3 2022</v>
      </c>
      <c r="C5" s="462"/>
      <c r="D5" s="462"/>
      <c r="E5" s="407"/>
      <c r="F5" s="407"/>
      <c r="G5" s="407"/>
    </row>
    <row r="6" spans="1:257" ht="12.75" customHeight="1" x14ac:dyDescent="0.2"/>
    <row r="8" spans="1:257" x14ac:dyDescent="0.2">
      <c r="B8" s="422" t="s">
        <v>8</v>
      </c>
      <c r="C8" s="403"/>
      <c r="D8" s="403"/>
      <c r="E8" s="403"/>
    </row>
    <row r="9" spans="1:257" ht="13.5" customHeight="1" thickBot="1" x14ac:dyDescent="0.25">
      <c r="B9" s="167"/>
      <c r="C9" s="168"/>
      <c r="D9" s="391" t="str">
        <f>AktQuartKurz&amp;" "&amp;AktJahr</f>
        <v>Q3 2022</v>
      </c>
      <c r="E9" s="392" t="str">
        <f>AktQuartKurz&amp;" "&amp;(AktJahr-1)&amp;"*"</f>
        <v>Q3 2021*</v>
      </c>
    </row>
    <row r="10" spans="1:257" s="401" customFormat="1" x14ac:dyDescent="0.2">
      <c r="A10" s="400"/>
      <c r="B10" s="428" t="s">
        <v>648</v>
      </c>
      <c r="C10" s="214"/>
      <c r="D10" s="429" t="s">
        <v>732</v>
      </c>
      <c r="E10" s="43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0"/>
      <c r="BS10" s="400"/>
      <c r="BT10" s="400"/>
      <c r="BU10" s="400"/>
      <c r="BV10" s="400"/>
      <c r="BW10" s="400"/>
      <c r="BX10" s="400"/>
      <c r="BY10" s="400"/>
      <c r="BZ10" s="400"/>
      <c r="CA10" s="400"/>
      <c r="CB10" s="400"/>
      <c r="CC10" s="400"/>
      <c r="CD10" s="400"/>
      <c r="CE10" s="400"/>
      <c r="CF10" s="400"/>
      <c r="CG10" s="400"/>
      <c r="CH10" s="400"/>
      <c r="CI10" s="400"/>
      <c r="CJ10" s="400"/>
      <c r="CK10" s="400"/>
      <c r="CL10" s="400"/>
      <c r="CM10" s="400"/>
      <c r="CN10" s="400"/>
      <c r="CO10" s="400"/>
      <c r="CP10" s="400"/>
      <c r="CQ10" s="400"/>
      <c r="CR10" s="400"/>
      <c r="CS10" s="400"/>
      <c r="CT10" s="400"/>
      <c r="CU10" s="400"/>
      <c r="CV10" s="400"/>
      <c r="CW10" s="400"/>
      <c r="CX10" s="400"/>
      <c r="CY10" s="400"/>
      <c r="CZ10" s="400"/>
      <c r="DA10" s="400"/>
      <c r="DB10" s="400"/>
      <c r="DC10" s="400"/>
      <c r="DD10" s="400"/>
      <c r="DE10" s="400"/>
      <c r="DF10" s="400"/>
      <c r="DG10" s="400"/>
      <c r="DH10" s="400"/>
      <c r="DI10" s="400"/>
      <c r="DJ10" s="400"/>
      <c r="DK10" s="400"/>
      <c r="DL10" s="400"/>
      <c r="DM10" s="400"/>
      <c r="DN10" s="400"/>
      <c r="DO10" s="400"/>
      <c r="DP10" s="400"/>
      <c r="DQ10" s="400"/>
      <c r="DR10" s="400"/>
      <c r="DS10" s="400"/>
      <c r="DT10" s="400"/>
      <c r="DU10" s="400"/>
      <c r="DV10" s="400"/>
      <c r="DW10" s="400"/>
      <c r="DX10" s="400"/>
      <c r="DY10" s="400"/>
      <c r="DZ10" s="400"/>
      <c r="EA10" s="400"/>
      <c r="EB10" s="400"/>
      <c r="EC10" s="400"/>
      <c r="ED10" s="400"/>
      <c r="EE10" s="400"/>
      <c r="EF10" s="400"/>
      <c r="EG10" s="400"/>
      <c r="EH10" s="400"/>
      <c r="EI10" s="400"/>
      <c r="EJ10" s="400"/>
      <c r="EK10" s="400"/>
      <c r="EL10" s="400"/>
      <c r="EM10" s="400"/>
      <c r="EN10" s="400"/>
      <c r="EO10" s="400"/>
      <c r="EP10" s="400"/>
      <c r="EQ10" s="400"/>
      <c r="ER10" s="400"/>
      <c r="ES10" s="400"/>
      <c r="ET10" s="400"/>
      <c r="EU10" s="400"/>
      <c r="EV10" s="400"/>
      <c r="EW10" s="400"/>
      <c r="EX10" s="400"/>
      <c r="EY10" s="400"/>
      <c r="EZ10" s="400"/>
      <c r="FA10" s="400"/>
      <c r="FB10" s="400"/>
      <c r="FC10" s="400"/>
      <c r="FD10" s="400"/>
      <c r="FE10" s="400"/>
      <c r="FF10" s="400"/>
      <c r="FG10" s="400"/>
      <c r="FH10" s="400"/>
      <c r="FI10" s="400"/>
      <c r="FJ10" s="400"/>
      <c r="FK10" s="400"/>
      <c r="FL10" s="400"/>
      <c r="FM10" s="400"/>
      <c r="FN10" s="400"/>
      <c r="FO10" s="400"/>
      <c r="FP10" s="400"/>
      <c r="FQ10" s="400"/>
      <c r="FR10" s="400"/>
      <c r="FS10" s="400"/>
      <c r="FT10" s="400"/>
      <c r="FU10" s="400"/>
      <c r="FV10" s="400"/>
      <c r="FW10" s="400"/>
      <c r="FX10" s="400"/>
      <c r="FY10" s="400"/>
      <c r="FZ10" s="400"/>
      <c r="GA10" s="400"/>
      <c r="GB10" s="400"/>
      <c r="GC10" s="400"/>
      <c r="GD10" s="400"/>
      <c r="GE10" s="400"/>
      <c r="GF10" s="400"/>
      <c r="GG10" s="400"/>
      <c r="GH10" s="400"/>
      <c r="GI10" s="400"/>
      <c r="GJ10" s="400"/>
      <c r="GK10" s="400"/>
      <c r="GL10" s="400"/>
      <c r="GM10" s="400"/>
      <c r="GN10" s="400"/>
      <c r="GO10" s="400"/>
      <c r="GP10" s="400"/>
      <c r="GQ10" s="400"/>
      <c r="GR10" s="400"/>
      <c r="GS10" s="400"/>
      <c r="GT10" s="400"/>
      <c r="GU10" s="400"/>
      <c r="GV10" s="400"/>
      <c r="GW10" s="400"/>
      <c r="GX10" s="400"/>
      <c r="GY10" s="400"/>
      <c r="GZ10" s="400"/>
      <c r="HA10" s="400"/>
      <c r="HB10" s="400"/>
      <c r="HC10" s="400"/>
      <c r="HD10" s="400"/>
      <c r="HE10" s="400"/>
      <c r="HF10" s="400"/>
      <c r="HG10" s="400"/>
      <c r="HH10" s="400"/>
      <c r="HI10" s="400"/>
      <c r="HJ10" s="400"/>
      <c r="HK10" s="400"/>
      <c r="HL10" s="400"/>
      <c r="HM10" s="400"/>
      <c r="HN10" s="400"/>
      <c r="HO10" s="400"/>
      <c r="HP10" s="400"/>
      <c r="HQ10" s="400"/>
      <c r="HR10" s="400"/>
      <c r="HS10" s="400"/>
      <c r="HT10" s="400"/>
      <c r="HU10" s="400"/>
      <c r="HV10" s="400"/>
      <c r="HW10" s="400"/>
      <c r="HX10" s="400"/>
      <c r="HY10" s="400"/>
      <c r="HZ10" s="400"/>
      <c r="IA10" s="400"/>
      <c r="IB10" s="400"/>
      <c r="IC10" s="400"/>
      <c r="ID10" s="400"/>
      <c r="IE10" s="400"/>
      <c r="IF10" s="400"/>
      <c r="IG10" s="400"/>
      <c r="IH10" s="400"/>
      <c r="II10" s="400"/>
      <c r="IJ10" s="400"/>
      <c r="IK10" s="400"/>
      <c r="IL10" s="400"/>
      <c r="IM10" s="400"/>
      <c r="IN10" s="400"/>
      <c r="IO10" s="400"/>
      <c r="IP10" s="400"/>
      <c r="IQ10" s="400"/>
      <c r="IR10" s="400"/>
      <c r="IS10" s="400"/>
      <c r="IT10" s="400"/>
      <c r="IU10" s="400"/>
      <c r="IV10" s="400"/>
      <c r="IW10" s="400"/>
    </row>
    <row r="11" spans="1:257" s="401" customFormat="1" x14ac:dyDescent="0.2">
      <c r="A11" s="400"/>
      <c r="B11" s="243"/>
      <c r="C11" s="431"/>
      <c r="D11" s="432" t="s">
        <v>733</v>
      </c>
      <c r="E11" s="433"/>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0"/>
      <c r="BV11" s="400"/>
      <c r="BW11" s="400"/>
      <c r="BX11" s="400"/>
      <c r="BY11" s="400"/>
      <c r="BZ11" s="400"/>
      <c r="CA11" s="400"/>
      <c r="CB11" s="400"/>
      <c r="CC11" s="400"/>
      <c r="CD11" s="400"/>
      <c r="CE11" s="400"/>
      <c r="CF11" s="400"/>
      <c r="CG11" s="400"/>
      <c r="CH11" s="400"/>
      <c r="CI11" s="400"/>
      <c r="CJ11" s="400"/>
      <c r="CK11" s="400"/>
      <c r="CL11" s="400"/>
      <c r="CM11" s="400"/>
      <c r="CN11" s="400"/>
      <c r="CO11" s="400"/>
      <c r="CP11" s="400"/>
      <c r="CQ11" s="400"/>
      <c r="CR11" s="400"/>
      <c r="CS11" s="400"/>
      <c r="CT11" s="400"/>
      <c r="CU11" s="400"/>
      <c r="CV11" s="400"/>
      <c r="CW11" s="400"/>
      <c r="CX11" s="400"/>
      <c r="CY11" s="400"/>
      <c r="CZ11" s="400"/>
      <c r="DA11" s="400"/>
      <c r="DB11" s="400"/>
      <c r="DC11" s="400"/>
      <c r="DD11" s="400"/>
      <c r="DE11" s="400"/>
      <c r="DF11" s="400"/>
      <c r="DG11" s="400"/>
      <c r="DH11" s="400"/>
      <c r="DI11" s="400"/>
      <c r="DJ11" s="400"/>
      <c r="DK11" s="400"/>
      <c r="DL11" s="400"/>
      <c r="DM11" s="400"/>
      <c r="DN11" s="400"/>
      <c r="DO11" s="400"/>
      <c r="DP11" s="400"/>
      <c r="DQ11" s="400"/>
      <c r="DR11" s="400"/>
      <c r="DS11" s="400"/>
      <c r="DT11" s="400"/>
      <c r="DU11" s="400"/>
      <c r="DV11" s="400"/>
      <c r="DW11" s="400"/>
      <c r="DX11" s="400"/>
      <c r="DY11" s="400"/>
      <c r="DZ11" s="400"/>
      <c r="EA11" s="400"/>
      <c r="EB11" s="400"/>
      <c r="EC11" s="400"/>
      <c r="ED11" s="400"/>
      <c r="EE11" s="400"/>
      <c r="EF11" s="400"/>
      <c r="EG11" s="400"/>
      <c r="EH11" s="400"/>
      <c r="EI11" s="400"/>
      <c r="EJ11" s="400"/>
      <c r="EK11" s="400"/>
      <c r="EL11" s="400"/>
      <c r="EM11" s="400"/>
      <c r="EN11" s="400"/>
      <c r="EO11" s="400"/>
      <c r="EP11" s="400"/>
      <c r="EQ11" s="400"/>
      <c r="ER11" s="400"/>
      <c r="ES11" s="400"/>
      <c r="ET11" s="400"/>
      <c r="EU11" s="400"/>
      <c r="EV11" s="400"/>
      <c r="EW11" s="400"/>
      <c r="EX11" s="400"/>
      <c r="EY11" s="400"/>
      <c r="EZ11" s="400"/>
      <c r="FA11" s="400"/>
      <c r="FB11" s="400"/>
      <c r="FC11" s="400"/>
      <c r="FD11" s="400"/>
      <c r="FE11" s="400"/>
      <c r="FF11" s="400"/>
      <c r="FG11" s="400"/>
      <c r="FH11" s="400"/>
      <c r="FI11" s="400"/>
      <c r="FJ11" s="400"/>
      <c r="FK11" s="400"/>
      <c r="FL11" s="400"/>
      <c r="FM11" s="400"/>
      <c r="FN11" s="400"/>
      <c r="FO11" s="400"/>
      <c r="FP11" s="400"/>
      <c r="FQ11" s="400"/>
      <c r="FR11" s="400"/>
      <c r="FS11" s="400"/>
      <c r="FT11" s="400"/>
      <c r="FU11" s="400"/>
      <c r="FV11" s="400"/>
      <c r="FW11" s="400"/>
      <c r="FX11" s="400"/>
      <c r="FY11" s="400"/>
      <c r="FZ11" s="400"/>
      <c r="GA11" s="400"/>
      <c r="GB11" s="400"/>
      <c r="GC11" s="400"/>
      <c r="GD11" s="400"/>
      <c r="GE11" s="400"/>
      <c r="GF11" s="400"/>
      <c r="GG11" s="400"/>
      <c r="GH11" s="400"/>
      <c r="GI11" s="400"/>
      <c r="GJ11" s="400"/>
      <c r="GK11" s="400"/>
      <c r="GL11" s="400"/>
      <c r="GM11" s="400"/>
      <c r="GN11" s="400"/>
      <c r="GO11" s="400"/>
      <c r="GP11" s="400"/>
      <c r="GQ11" s="400"/>
      <c r="GR11" s="400"/>
      <c r="GS11" s="400"/>
      <c r="GT11" s="400"/>
      <c r="GU11" s="400"/>
      <c r="GV11" s="400"/>
      <c r="GW11" s="400"/>
      <c r="GX11" s="400"/>
      <c r="GY11" s="400"/>
      <c r="GZ11" s="400"/>
      <c r="HA11" s="400"/>
      <c r="HB11" s="400"/>
      <c r="HC11" s="400"/>
      <c r="HD11" s="400"/>
      <c r="HE11" s="400"/>
      <c r="HF11" s="400"/>
      <c r="HG11" s="400"/>
      <c r="HH11" s="400"/>
      <c r="HI11" s="400"/>
      <c r="HJ11" s="400"/>
      <c r="HK11" s="400"/>
      <c r="HL11" s="400"/>
      <c r="HM11" s="400"/>
      <c r="HN11" s="400"/>
      <c r="HO11" s="400"/>
      <c r="HP11" s="400"/>
      <c r="HQ11" s="400"/>
      <c r="HR11" s="400"/>
      <c r="HS11" s="400"/>
      <c r="HT11" s="400"/>
      <c r="HU11" s="400"/>
      <c r="HV11" s="400"/>
      <c r="HW11" s="400"/>
      <c r="HX11" s="400"/>
      <c r="HY11" s="400"/>
      <c r="HZ11" s="400"/>
      <c r="IA11" s="400"/>
      <c r="IB11" s="400"/>
      <c r="IC11" s="400"/>
      <c r="ID11" s="400"/>
      <c r="IE11" s="400"/>
      <c r="IF11" s="400"/>
      <c r="IG11" s="400"/>
      <c r="IH11" s="400"/>
      <c r="II11" s="400"/>
      <c r="IJ11" s="400"/>
      <c r="IK11" s="400"/>
      <c r="IL11" s="400"/>
      <c r="IM11" s="400"/>
      <c r="IN11" s="400"/>
      <c r="IO11" s="400"/>
      <c r="IP11" s="400"/>
      <c r="IQ11" s="400"/>
      <c r="IR11" s="400"/>
      <c r="IS11" s="400"/>
      <c r="IT11" s="400"/>
      <c r="IU11" s="400"/>
      <c r="IV11" s="400"/>
      <c r="IW11" s="400"/>
    </row>
    <row r="12" spans="1:257" s="401" customFormat="1" x14ac:dyDescent="0.2">
      <c r="A12" s="400"/>
      <c r="B12" s="243"/>
      <c r="C12" s="431"/>
      <c r="D12" s="432" t="s">
        <v>734</v>
      </c>
      <c r="E12" s="433"/>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0"/>
      <c r="AR12" s="400"/>
      <c r="AS12" s="400"/>
      <c r="AT12" s="400"/>
      <c r="AU12" s="400"/>
      <c r="AV12" s="400"/>
      <c r="AW12" s="400"/>
      <c r="AX12" s="400"/>
      <c r="AY12" s="400"/>
      <c r="AZ12" s="400"/>
      <c r="BA12" s="400"/>
      <c r="BB12" s="400"/>
      <c r="BC12" s="400"/>
      <c r="BD12" s="400"/>
      <c r="BE12" s="400"/>
      <c r="BF12" s="400"/>
      <c r="BG12" s="400"/>
      <c r="BH12" s="400"/>
      <c r="BI12" s="400"/>
      <c r="BJ12" s="400"/>
      <c r="BK12" s="400"/>
      <c r="BL12" s="400"/>
      <c r="BM12" s="400"/>
      <c r="BN12" s="400"/>
      <c r="BO12" s="400"/>
      <c r="BP12" s="400"/>
      <c r="BQ12" s="400"/>
      <c r="BR12" s="400"/>
      <c r="BS12" s="400"/>
      <c r="BT12" s="400"/>
      <c r="BU12" s="400"/>
      <c r="BV12" s="400"/>
      <c r="BW12" s="400"/>
      <c r="BX12" s="400"/>
      <c r="BY12" s="400"/>
      <c r="BZ12" s="400"/>
      <c r="CA12" s="400"/>
      <c r="CB12" s="400"/>
      <c r="CC12" s="400"/>
      <c r="CD12" s="400"/>
      <c r="CE12" s="400"/>
      <c r="CF12" s="400"/>
      <c r="CG12" s="400"/>
      <c r="CH12" s="400"/>
      <c r="CI12" s="400"/>
      <c r="CJ12" s="400"/>
      <c r="CK12" s="400"/>
      <c r="CL12" s="400"/>
      <c r="CM12" s="400"/>
      <c r="CN12" s="400"/>
      <c r="CO12" s="400"/>
      <c r="CP12" s="400"/>
      <c r="CQ12" s="400"/>
      <c r="CR12" s="400"/>
      <c r="CS12" s="400"/>
      <c r="CT12" s="400"/>
      <c r="CU12" s="400"/>
      <c r="CV12" s="400"/>
      <c r="CW12" s="400"/>
      <c r="CX12" s="400"/>
      <c r="CY12" s="400"/>
      <c r="CZ12" s="400"/>
      <c r="DA12" s="400"/>
      <c r="DB12" s="400"/>
      <c r="DC12" s="400"/>
      <c r="DD12" s="400"/>
      <c r="DE12" s="400"/>
      <c r="DF12" s="400"/>
      <c r="DG12" s="400"/>
      <c r="DH12" s="400"/>
      <c r="DI12" s="400"/>
      <c r="DJ12" s="400"/>
      <c r="DK12" s="400"/>
      <c r="DL12" s="400"/>
      <c r="DM12" s="400"/>
      <c r="DN12" s="400"/>
      <c r="DO12" s="400"/>
      <c r="DP12" s="400"/>
      <c r="DQ12" s="400"/>
      <c r="DR12" s="400"/>
      <c r="DS12" s="400"/>
      <c r="DT12" s="400"/>
      <c r="DU12" s="400"/>
      <c r="DV12" s="400"/>
      <c r="DW12" s="400"/>
      <c r="DX12" s="400"/>
      <c r="DY12" s="400"/>
      <c r="DZ12" s="400"/>
      <c r="EA12" s="400"/>
      <c r="EB12" s="400"/>
      <c r="EC12" s="400"/>
      <c r="ED12" s="400"/>
      <c r="EE12" s="400"/>
      <c r="EF12" s="400"/>
      <c r="EG12" s="400"/>
      <c r="EH12" s="400"/>
      <c r="EI12" s="400"/>
      <c r="EJ12" s="400"/>
      <c r="EK12" s="400"/>
      <c r="EL12" s="400"/>
      <c r="EM12" s="400"/>
      <c r="EN12" s="400"/>
      <c r="EO12" s="400"/>
      <c r="EP12" s="400"/>
      <c r="EQ12" s="400"/>
      <c r="ER12" s="400"/>
      <c r="ES12" s="400"/>
      <c r="ET12" s="400"/>
      <c r="EU12" s="400"/>
      <c r="EV12" s="400"/>
      <c r="EW12" s="400"/>
      <c r="EX12" s="400"/>
      <c r="EY12" s="400"/>
      <c r="EZ12" s="400"/>
      <c r="FA12" s="400"/>
      <c r="FB12" s="400"/>
      <c r="FC12" s="400"/>
      <c r="FD12" s="400"/>
      <c r="FE12" s="400"/>
      <c r="FF12" s="400"/>
      <c r="FG12" s="400"/>
      <c r="FH12" s="400"/>
      <c r="FI12" s="400"/>
      <c r="FJ12" s="400"/>
      <c r="FK12" s="400"/>
      <c r="FL12" s="400"/>
      <c r="FM12" s="400"/>
      <c r="FN12" s="400"/>
      <c r="FO12" s="400"/>
      <c r="FP12" s="400"/>
      <c r="FQ12" s="400"/>
      <c r="FR12" s="400"/>
      <c r="FS12" s="400"/>
      <c r="FT12" s="400"/>
      <c r="FU12" s="400"/>
      <c r="FV12" s="400"/>
      <c r="FW12" s="400"/>
      <c r="FX12" s="400"/>
      <c r="FY12" s="400"/>
      <c r="FZ12" s="400"/>
      <c r="GA12" s="400"/>
      <c r="GB12" s="400"/>
      <c r="GC12" s="400"/>
      <c r="GD12" s="400"/>
      <c r="GE12" s="400"/>
      <c r="GF12" s="400"/>
      <c r="GG12" s="400"/>
      <c r="GH12" s="400"/>
      <c r="GI12" s="400"/>
      <c r="GJ12" s="400"/>
      <c r="GK12" s="400"/>
      <c r="GL12" s="400"/>
      <c r="GM12" s="400"/>
      <c r="GN12" s="400"/>
      <c r="GO12" s="400"/>
      <c r="GP12" s="400"/>
      <c r="GQ12" s="400"/>
      <c r="GR12" s="400"/>
      <c r="GS12" s="400"/>
      <c r="GT12" s="400"/>
      <c r="GU12" s="400"/>
      <c r="GV12" s="400"/>
      <c r="GW12" s="400"/>
      <c r="GX12" s="400"/>
      <c r="GY12" s="400"/>
      <c r="GZ12" s="400"/>
      <c r="HA12" s="400"/>
      <c r="HB12" s="400"/>
      <c r="HC12" s="400"/>
      <c r="HD12" s="400"/>
      <c r="HE12" s="400"/>
      <c r="HF12" s="400"/>
      <c r="HG12" s="400"/>
      <c r="HH12" s="400"/>
      <c r="HI12" s="400"/>
      <c r="HJ12" s="400"/>
      <c r="HK12" s="400"/>
      <c r="HL12" s="400"/>
      <c r="HM12" s="400"/>
      <c r="HN12" s="400"/>
      <c r="HO12" s="400"/>
      <c r="HP12" s="400"/>
      <c r="HQ12" s="400"/>
      <c r="HR12" s="400"/>
      <c r="HS12" s="400"/>
      <c r="HT12" s="400"/>
      <c r="HU12" s="400"/>
      <c r="HV12" s="400"/>
      <c r="HW12" s="400"/>
      <c r="HX12" s="400"/>
      <c r="HY12" s="400"/>
      <c r="HZ12" s="400"/>
      <c r="IA12" s="400"/>
      <c r="IB12" s="400"/>
      <c r="IC12" s="400"/>
      <c r="ID12" s="400"/>
      <c r="IE12" s="400"/>
      <c r="IF12" s="400"/>
      <c r="IG12" s="400"/>
      <c r="IH12" s="400"/>
      <c r="II12" s="400"/>
      <c r="IJ12" s="400"/>
      <c r="IK12" s="400"/>
      <c r="IL12" s="400"/>
      <c r="IM12" s="400"/>
      <c r="IN12" s="400"/>
      <c r="IO12" s="400"/>
      <c r="IP12" s="400"/>
      <c r="IQ12" s="400"/>
      <c r="IR12" s="400"/>
      <c r="IS12" s="400"/>
      <c r="IT12" s="400"/>
      <c r="IU12" s="400"/>
      <c r="IV12" s="400"/>
      <c r="IW12" s="400"/>
    </row>
    <row r="13" spans="1:257" s="401" customFormat="1" x14ac:dyDescent="0.2">
      <c r="A13" s="400"/>
      <c r="B13" s="243"/>
      <c r="C13" s="431"/>
      <c r="D13" s="432" t="s">
        <v>735</v>
      </c>
      <c r="E13" s="433"/>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c r="AR13" s="400"/>
      <c r="AS13" s="400"/>
      <c r="AT13" s="400"/>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0"/>
      <c r="BS13" s="400"/>
      <c r="BT13" s="400"/>
      <c r="BU13" s="400"/>
      <c r="BV13" s="400"/>
      <c r="BW13" s="400"/>
      <c r="BX13" s="400"/>
      <c r="BY13" s="400"/>
      <c r="BZ13" s="400"/>
      <c r="CA13" s="400"/>
      <c r="CB13" s="400"/>
      <c r="CC13" s="400"/>
      <c r="CD13" s="400"/>
      <c r="CE13" s="400"/>
      <c r="CF13" s="400"/>
      <c r="CG13" s="400"/>
      <c r="CH13" s="400"/>
      <c r="CI13" s="400"/>
      <c r="CJ13" s="400"/>
      <c r="CK13" s="400"/>
      <c r="CL13" s="400"/>
      <c r="CM13" s="400"/>
      <c r="CN13" s="400"/>
      <c r="CO13" s="400"/>
      <c r="CP13" s="400"/>
      <c r="CQ13" s="400"/>
      <c r="CR13" s="400"/>
      <c r="CS13" s="400"/>
      <c r="CT13" s="400"/>
      <c r="CU13" s="400"/>
      <c r="CV13" s="400"/>
      <c r="CW13" s="400"/>
      <c r="CX13" s="400"/>
      <c r="CY13" s="400"/>
      <c r="CZ13" s="400"/>
      <c r="DA13" s="400"/>
      <c r="DB13" s="400"/>
      <c r="DC13" s="400"/>
      <c r="DD13" s="400"/>
      <c r="DE13" s="400"/>
      <c r="DF13" s="400"/>
      <c r="DG13" s="400"/>
      <c r="DH13" s="400"/>
      <c r="DI13" s="400"/>
      <c r="DJ13" s="400"/>
      <c r="DK13" s="400"/>
      <c r="DL13" s="400"/>
      <c r="DM13" s="400"/>
      <c r="DN13" s="400"/>
      <c r="DO13" s="400"/>
      <c r="DP13" s="400"/>
      <c r="DQ13" s="400"/>
      <c r="DR13" s="400"/>
      <c r="DS13" s="400"/>
      <c r="DT13" s="400"/>
      <c r="DU13" s="400"/>
      <c r="DV13" s="400"/>
      <c r="DW13" s="400"/>
      <c r="DX13" s="400"/>
      <c r="DY13" s="400"/>
      <c r="DZ13" s="400"/>
      <c r="EA13" s="400"/>
      <c r="EB13" s="400"/>
      <c r="EC13" s="400"/>
      <c r="ED13" s="400"/>
      <c r="EE13" s="400"/>
      <c r="EF13" s="400"/>
      <c r="EG13" s="400"/>
      <c r="EH13" s="400"/>
      <c r="EI13" s="400"/>
      <c r="EJ13" s="400"/>
      <c r="EK13" s="400"/>
      <c r="EL13" s="400"/>
      <c r="EM13" s="400"/>
      <c r="EN13" s="400"/>
      <c r="EO13" s="400"/>
      <c r="EP13" s="400"/>
      <c r="EQ13" s="400"/>
      <c r="ER13" s="400"/>
      <c r="ES13" s="400"/>
      <c r="ET13" s="400"/>
      <c r="EU13" s="400"/>
      <c r="EV13" s="400"/>
      <c r="EW13" s="400"/>
      <c r="EX13" s="400"/>
      <c r="EY13" s="400"/>
      <c r="EZ13" s="400"/>
      <c r="FA13" s="400"/>
      <c r="FB13" s="400"/>
      <c r="FC13" s="400"/>
      <c r="FD13" s="400"/>
      <c r="FE13" s="400"/>
      <c r="FF13" s="400"/>
      <c r="FG13" s="400"/>
      <c r="FH13" s="400"/>
      <c r="FI13" s="400"/>
      <c r="FJ13" s="400"/>
      <c r="FK13" s="400"/>
      <c r="FL13" s="400"/>
      <c r="FM13" s="400"/>
      <c r="FN13" s="400"/>
      <c r="FO13" s="400"/>
      <c r="FP13" s="400"/>
      <c r="FQ13" s="400"/>
      <c r="FR13" s="400"/>
      <c r="FS13" s="400"/>
      <c r="FT13" s="400"/>
      <c r="FU13" s="400"/>
      <c r="FV13" s="400"/>
      <c r="FW13" s="400"/>
      <c r="FX13" s="400"/>
      <c r="FY13" s="400"/>
      <c r="FZ13" s="400"/>
      <c r="GA13" s="400"/>
      <c r="GB13" s="400"/>
      <c r="GC13" s="400"/>
      <c r="GD13" s="400"/>
      <c r="GE13" s="400"/>
      <c r="GF13" s="400"/>
      <c r="GG13" s="400"/>
      <c r="GH13" s="400"/>
      <c r="GI13" s="400"/>
      <c r="GJ13" s="400"/>
      <c r="GK13" s="400"/>
      <c r="GL13" s="400"/>
      <c r="GM13" s="400"/>
      <c r="GN13" s="400"/>
      <c r="GO13" s="400"/>
      <c r="GP13" s="400"/>
      <c r="GQ13" s="400"/>
      <c r="GR13" s="400"/>
      <c r="GS13" s="400"/>
      <c r="GT13" s="400"/>
      <c r="GU13" s="400"/>
      <c r="GV13" s="400"/>
      <c r="GW13" s="400"/>
      <c r="GX13" s="400"/>
      <c r="GY13" s="400"/>
      <c r="GZ13" s="400"/>
      <c r="HA13" s="400"/>
      <c r="HB13" s="400"/>
      <c r="HC13" s="400"/>
      <c r="HD13" s="400"/>
      <c r="HE13" s="400"/>
      <c r="HF13" s="400"/>
      <c r="HG13" s="400"/>
      <c r="HH13" s="400"/>
      <c r="HI13" s="400"/>
      <c r="HJ13" s="400"/>
      <c r="HK13" s="400"/>
      <c r="HL13" s="400"/>
      <c r="HM13" s="400"/>
      <c r="HN13" s="400"/>
      <c r="HO13" s="400"/>
      <c r="HP13" s="400"/>
      <c r="HQ13" s="400"/>
      <c r="HR13" s="400"/>
      <c r="HS13" s="400"/>
      <c r="HT13" s="400"/>
      <c r="HU13" s="400"/>
      <c r="HV13" s="400"/>
      <c r="HW13" s="400"/>
      <c r="HX13" s="400"/>
      <c r="HY13" s="400"/>
      <c r="HZ13" s="400"/>
      <c r="IA13" s="400"/>
      <c r="IB13" s="400"/>
      <c r="IC13" s="400"/>
      <c r="ID13" s="400"/>
      <c r="IE13" s="400"/>
      <c r="IF13" s="400"/>
      <c r="IG13" s="400"/>
      <c r="IH13" s="400"/>
      <c r="II13" s="400"/>
      <c r="IJ13" s="400"/>
      <c r="IK13" s="400"/>
      <c r="IL13" s="400"/>
      <c r="IM13" s="400"/>
      <c r="IN13" s="400"/>
      <c r="IO13" s="400"/>
      <c r="IP13" s="400"/>
      <c r="IQ13" s="400"/>
      <c r="IR13" s="400"/>
      <c r="IS13" s="400"/>
      <c r="IT13" s="400"/>
      <c r="IU13" s="400"/>
      <c r="IV13" s="400"/>
      <c r="IW13" s="400"/>
    </row>
    <row r="14" spans="1:257" s="401" customFormat="1" x14ac:dyDescent="0.2">
      <c r="A14" s="400"/>
      <c r="B14" s="243"/>
      <c r="C14" s="431"/>
      <c r="D14" s="432" t="s">
        <v>736</v>
      </c>
      <c r="E14" s="433"/>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0"/>
      <c r="AT14" s="400"/>
      <c r="AU14" s="400"/>
      <c r="AV14" s="400"/>
      <c r="AW14" s="400"/>
      <c r="AX14" s="400"/>
      <c r="AY14" s="400"/>
      <c r="AZ14" s="400"/>
      <c r="BA14" s="400"/>
      <c r="BB14" s="400"/>
      <c r="BC14" s="400"/>
      <c r="BD14" s="400"/>
      <c r="BE14" s="400"/>
      <c r="BF14" s="400"/>
      <c r="BG14" s="400"/>
      <c r="BH14" s="400"/>
      <c r="BI14" s="400"/>
      <c r="BJ14" s="400"/>
      <c r="BK14" s="400"/>
      <c r="BL14" s="400"/>
      <c r="BM14" s="400"/>
      <c r="BN14" s="400"/>
      <c r="BO14" s="400"/>
      <c r="BP14" s="400"/>
      <c r="BQ14" s="400"/>
      <c r="BR14" s="400"/>
      <c r="BS14" s="400"/>
      <c r="BT14" s="400"/>
      <c r="BU14" s="400"/>
      <c r="BV14" s="400"/>
      <c r="BW14" s="400"/>
      <c r="BX14" s="400"/>
      <c r="BY14" s="400"/>
      <c r="BZ14" s="400"/>
      <c r="CA14" s="400"/>
      <c r="CB14" s="400"/>
      <c r="CC14" s="400"/>
      <c r="CD14" s="400"/>
      <c r="CE14" s="400"/>
      <c r="CF14" s="400"/>
      <c r="CG14" s="400"/>
      <c r="CH14" s="400"/>
      <c r="CI14" s="400"/>
      <c r="CJ14" s="400"/>
      <c r="CK14" s="400"/>
      <c r="CL14" s="400"/>
      <c r="CM14" s="400"/>
      <c r="CN14" s="400"/>
      <c r="CO14" s="400"/>
      <c r="CP14" s="400"/>
      <c r="CQ14" s="400"/>
      <c r="CR14" s="400"/>
      <c r="CS14" s="400"/>
      <c r="CT14" s="400"/>
      <c r="CU14" s="400"/>
      <c r="CV14" s="400"/>
      <c r="CW14" s="400"/>
      <c r="CX14" s="400"/>
      <c r="CY14" s="400"/>
      <c r="CZ14" s="400"/>
      <c r="DA14" s="400"/>
      <c r="DB14" s="400"/>
      <c r="DC14" s="400"/>
      <c r="DD14" s="400"/>
      <c r="DE14" s="400"/>
      <c r="DF14" s="400"/>
      <c r="DG14" s="400"/>
      <c r="DH14" s="400"/>
      <c r="DI14" s="400"/>
      <c r="DJ14" s="400"/>
      <c r="DK14" s="400"/>
      <c r="DL14" s="400"/>
      <c r="DM14" s="400"/>
      <c r="DN14" s="400"/>
      <c r="DO14" s="400"/>
      <c r="DP14" s="400"/>
      <c r="DQ14" s="400"/>
      <c r="DR14" s="400"/>
      <c r="DS14" s="400"/>
      <c r="DT14" s="400"/>
      <c r="DU14" s="400"/>
      <c r="DV14" s="400"/>
      <c r="DW14" s="400"/>
      <c r="DX14" s="400"/>
      <c r="DY14" s="400"/>
      <c r="DZ14" s="400"/>
      <c r="EA14" s="400"/>
      <c r="EB14" s="400"/>
      <c r="EC14" s="400"/>
      <c r="ED14" s="400"/>
      <c r="EE14" s="400"/>
      <c r="EF14" s="400"/>
      <c r="EG14" s="400"/>
      <c r="EH14" s="400"/>
      <c r="EI14" s="400"/>
      <c r="EJ14" s="400"/>
      <c r="EK14" s="400"/>
      <c r="EL14" s="400"/>
      <c r="EM14" s="400"/>
      <c r="EN14" s="400"/>
      <c r="EO14" s="400"/>
      <c r="EP14" s="400"/>
      <c r="EQ14" s="400"/>
      <c r="ER14" s="400"/>
      <c r="ES14" s="400"/>
      <c r="ET14" s="400"/>
      <c r="EU14" s="400"/>
      <c r="EV14" s="400"/>
      <c r="EW14" s="400"/>
      <c r="EX14" s="400"/>
      <c r="EY14" s="400"/>
      <c r="EZ14" s="400"/>
      <c r="FA14" s="400"/>
      <c r="FB14" s="400"/>
      <c r="FC14" s="400"/>
      <c r="FD14" s="400"/>
      <c r="FE14" s="400"/>
      <c r="FF14" s="400"/>
      <c r="FG14" s="400"/>
      <c r="FH14" s="400"/>
      <c r="FI14" s="400"/>
      <c r="FJ14" s="400"/>
      <c r="FK14" s="400"/>
      <c r="FL14" s="400"/>
      <c r="FM14" s="400"/>
      <c r="FN14" s="400"/>
      <c r="FO14" s="400"/>
      <c r="FP14" s="400"/>
      <c r="FQ14" s="400"/>
      <c r="FR14" s="400"/>
      <c r="FS14" s="400"/>
      <c r="FT14" s="400"/>
      <c r="FU14" s="400"/>
      <c r="FV14" s="400"/>
      <c r="FW14" s="400"/>
      <c r="FX14" s="400"/>
      <c r="FY14" s="400"/>
      <c r="FZ14" s="400"/>
      <c r="GA14" s="400"/>
      <c r="GB14" s="400"/>
      <c r="GC14" s="400"/>
      <c r="GD14" s="400"/>
      <c r="GE14" s="400"/>
      <c r="GF14" s="400"/>
      <c r="GG14" s="400"/>
      <c r="GH14" s="400"/>
      <c r="GI14" s="400"/>
      <c r="GJ14" s="400"/>
      <c r="GK14" s="400"/>
      <c r="GL14" s="400"/>
      <c r="GM14" s="400"/>
      <c r="GN14" s="400"/>
      <c r="GO14" s="400"/>
      <c r="GP14" s="400"/>
      <c r="GQ14" s="400"/>
      <c r="GR14" s="400"/>
      <c r="GS14" s="400"/>
      <c r="GT14" s="400"/>
      <c r="GU14" s="400"/>
      <c r="GV14" s="400"/>
      <c r="GW14" s="400"/>
      <c r="GX14" s="400"/>
      <c r="GY14" s="400"/>
      <c r="GZ14" s="400"/>
      <c r="HA14" s="400"/>
      <c r="HB14" s="400"/>
      <c r="HC14" s="400"/>
      <c r="HD14" s="400"/>
      <c r="HE14" s="400"/>
      <c r="HF14" s="400"/>
      <c r="HG14" s="400"/>
      <c r="HH14" s="400"/>
      <c r="HI14" s="400"/>
      <c r="HJ14" s="400"/>
      <c r="HK14" s="400"/>
      <c r="HL14" s="400"/>
      <c r="HM14" s="400"/>
      <c r="HN14" s="400"/>
      <c r="HO14" s="400"/>
      <c r="HP14" s="400"/>
      <c r="HQ14" s="400"/>
      <c r="HR14" s="400"/>
      <c r="HS14" s="400"/>
      <c r="HT14" s="400"/>
      <c r="HU14" s="400"/>
      <c r="HV14" s="400"/>
      <c r="HW14" s="400"/>
      <c r="HX14" s="400"/>
      <c r="HY14" s="400"/>
      <c r="HZ14" s="400"/>
      <c r="IA14" s="400"/>
      <c r="IB14" s="400"/>
      <c r="IC14" s="400"/>
      <c r="ID14" s="400"/>
      <c r="IE14" s="400"/>
      <c r="IF14" s="400"/>
      <c r="IG14" s="400"/>
      <c r="IH14" s="400"/>
      <c r="II14" s="400"/>
      <c r="IJ14" s="400"/>
      <c r="IK14" s="400"/>
      <c r="IL14" s="400"/>
      <c r="IM14" s="400"/>
      <c r="IN14" s="400"/>
      <c r="IO14" s="400"/>
      <c r="IP14" s="400"/>
      <c r="IQ14" s="400"/>
      <c r="IR14" s="400"/>
      <c r="IS14" s="400"/>
      <c r="IT14" s="400"/>
      <c r="IU14" s="400"/>
      <c r="IV14" s="400"/>
      <c r="IW14" s="400"/>
    </row>
    <row r="15" spans="1:257" s="401" customFormat="1" x14ac:dyDescent="0.2">
      <c r="A15" s="400"/>
      <c r="B15" s="243"/>
      <c r="C15" s="431"/>
      <c r="D15" s="432" t="s">
        <v>737</v>
      </c>
      <c r="E15" s="433"/>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0"/>
      <c r="BS15" s="400"/>
      <c r="BT15" s="400"/>
      <c r="BU15" s="400"/>
      <c r="BV15" s="400"/>
      <c r="BW15" s="400"/>
      <c r="BX15" s="400"/>
      <c r="BY15" s="400"/>
      <c r="BZ15" s="400"/>
      <c r="CA15" s="400"/>
      <c r="CB15" s="400"/>
      <c r="CC15" s="400"/>
      <c r="CD15" s="400"/>
      <c r="CE15" s="400"/>
      <c r="CF15" s="400"/>
      <c r="CG15" s="400"/>
      <c r="CH15" s="400"/>
      <c r="CI15" s="400"/>
      <c r="CJ15" s="400"/>
      <c r="CK15" s="400"/>
      <c r="CL15" s="400"/>
      <c r="CM15" s="400"/>
      <c r="CN15" s="400"/>
      <c r="CO15" s="400"/>
      <c r="CP15" s="400"/>
      <c r="CQ15" s="400"/>
      <c r="CR15" s="400"/>
      <c r="CS15" s="400"/>
      <c r="CT15" s="400"/>
      <c r="CU15" s="400"/>
      <c r="CV15" s="400"/>
      <c r="CW15" s="400"/>
      <c r="CX15" s="400"/>
      <c r="CY15" s="400"/>
      <c r="CZ15" s="400"/>
      <c r="DA15" s="400"/>
      <c r="DB15" s="400"/>
      <c r="DC15" s="400"/>
      <c r="DD15" s="400"/>
      <c r="DE15" s="400"/>
      <c r="DF15" s="400"/>
      <c r="DG15" s="400"/>
      <c r="DH15" s="400"/>
      <c r="DI15" s="400"/>
      <c r="DJ15" s="400"/>
      <c r="DK15" s="400"/>
      <c r="DL15" s="400"/>
      <c r="DM15" s="400"/>
      <c r="DN15" s="400"/>
      <c r="DO15" s="400"/>
      <c r="DP15" s="400"/>
      <c r="DQ15" s="400"/>
      <c r="DR15" s="400"/>
      <c r="DS15" s="400"/>
      <c r="DT15" s="400"/>
      <c r="DU15" s="400"/>
      <c r="DV15" s="400"/>
      <c r="DW15" s="400"/>
      <c r="DX15" s="400"/>
      <c r="DY15" s="400"/>
      <c r="DZ15" s="400"/>
      <c r="EA15" s="400"/>
      <c r="EB15" s="400"/>
      <c r="EC15" s="400"/>
      <c r="ED15" s="400"/>
      <c r="EE15" s="400"/>
      <c r="EF15" s="400"/>
      <c r="EG15" s="400"/>
      <c r="EH15" s="400"/>
      <c r="EI15" s="400"/>
      <c r="EJ15" s="400"/>
      <c r="EK15" s="400"/>
      <c r="EL15" s="400"/>
      <c r="EM15" s="400"/>
      <c r="EN15" s="400"/>
      <c r="EO15" s="400"/>
      <c r="EP15" s="400"/>
      <c r="EQ15" s="400"/>
      <c r="ER15" s="400"/>
      <c r="ES15" s="400"/>
      <c r="ET15" s="400"/>
      <c r="EU15" s="400"/>
      <c r="EV15" s="400"/>
      <c r="EW15" s="400"/>
      <c r="EX15" s="400"/>
      <c r="EY15" s="400"/>
      <c r="EZ15" s="400"/>
      <c r="FA15" s="400"/>
      <c r="FB15" s="400"/>
      <c r="FC15" s="400"/>
      <c r="FD15" s="400"/>
      <c r="FE15" s="400"/>
      <c r="FF15" s="400"/>
      <c r="FG15" s="400"/>
      <c r="FH15" s="400"/>
      <c r="FI15" s="400"/>
      <c r="FJ15" s="400"/>
      <c r="FK15" s="400"/>
      <c r="FL15" s="400"/>
      <c r="FM15" s="400"/>
      <c r="FN15" s="400"/>
      <c r="FO15" s="400"/>
      <c r="FP15" s="400"/>
      <c r="FQ15" s="400"/>
      <c r="FR15" s="400"/>
      <c r="FS15" s="400"/>
      <c r="FT15" s="400"/>
      <c r="FU15" s="400"/>
      <c r="FV15" s="400"/>
      <c r="FW15" s="400"/>
      <c r="FX15" s="400"/>
      <c r="FY15" s="400"/>
      <c r="FZ15" s="400"/>
      <c r="GA15" s="400"/>
      <c r="GB15" s="400"/>
      <c r="GC15" s="400"/>
      <c r="GD15" s="400"/>
      <c r="GE15" s="400"/>
      <c r="GF15" s="400"/>
      <c r="GG15" s="400"/>
      <c r="GH15" s="400"/>
      <c r="GI15" s="400"/>
      <c r="GJ15" s="400"/>
      <c r="GK15" s="400"/>
      <c r="GL15" s="400"/>
      <c r="GM15" s="400"/>
      <c r="GN15" s="400"/>
      <c r="GO15" s="400"/>
      <c r="GP15" s="400"/>
      <c r="GQ15" s="400"/>
      <c r="GR15" s="400"/>
      <c r="GS15" s="400"/>
      <c r="GT15" s="400"/>
      <c r="GU15" s="400"/>
      <c r="GV15" s="400"/>
      <c r="GW15" s="400"/>
      <c r="GX15" s="400"/>
      <c r="GY15" s="400"/>
      <c r="GZ15" s="400"/>
      <c r="HA15" s="400"/>
      <c r="HB15" s="400"/>
      <c r="HC15" s="400"/>
      <c r="HD15" s="400"/>
      <c r="HE15" s="400"/>
      <c r="HF15" s="400"/>
      <c r="HG15" s="400"/>
      <c r="HH15" s="400"/>
      <c r="HI15" s="400"/>
      <c r="HJ15" s="400"/>
      <c r="HK15" s="400"/>
      <c r="HL15" s="400"/>
      <c r="HM15" s="400"/>
      <c r="HN15" s="400"/>
      <c r="HO15" s="400"/>
      <c r="HP15" s="400"/>
      <c r="HQ15" s="400"/>
      <c r="HR15" s="400"/>
      <c r="HS15" s="400"/>
      <c r="HT15" s="400"/>
      <c r="HU15" s="400"/>
      <c r="HV15" s="400"/>
      <c r="HW15" s="400"/>
      <c r="HX15" s="400"/>
      <c r="HY15" s="400"/>
      <c r="HZ15" s="400"/>
      <c r="IA15" s="400"/>
      <c r="IB15" s="400"/>
      <c r="IC15" s="400"/>
      <c r="ID15" s="400"/>
      <c r="IE15" s="400"/>
      <c r="IF15" s="400"/>
      <c r="IG15" s="400"/>
      <c r="IH15" s="400"/>
      <c r="II15" s="400"/>
      <c r="IJ15" s="400"/>
      <c r="IK15" s="400"/>
      <c r="IL15" s="400"/>
      <c r="IM15" s="400"/>
      <c r="IN15" s="400"/>
      <c r="IO15" s="400"/>
      <c r="IP15" s="400"/>
      <c r="IQ15" s="400"/>
      <c r="IR15" s="400"/>
      <c r="IS15" s="400"/>
      <c r="IT15" s="400"/>
      <c r="IU15" s="400"/>
      <c r="IV15" s="400"/>
      <c r="IW15" s="400"/>
    </row>
    <row r="16" spans="1:257" s="401" customFormat="1" x14ac:dyDescent="0.2">
      <c r="A16" s="400"/>
      <c r="B16" s="243"/>
      <c r="C16" s="431"/>
      <c r="D16" s="432" t="s">
        <v>738</v>
      </c>
      <c r="E16" s="433"/>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400"/>
      <c r="CO16" s="400"/>
      <c r="CP16" s="400"/>
      <c r="CQ16" s="400"/>
      <c r="CR16" s="400"/>
      <c r="CS16" s="400"/>
      <c r="CT16" s="400"/>
      <c r="CU16" s="400"/>
      <c r="CV16" s="400"/>
      <c r="CW16" s="400"/>
      <c r="CX16" s="400"/>
      <c r="CY16" s="400"/>
      <c r="CZ16" s="400"/>
      <c r="DA16" s="400"/>
      <c r="DB16" s="400"/>
      <c r="DC16" s="400"/>
      <c r="DD16" s="400"/>
      <c r="DE16" s="400"/>
      <c r="DF16" s="400"/>
      <c r="DG16" s="400"/>
      <c r="DH16" s="400"/>
      <c r="DI16" s="400"/>
      <c r="DJ16" s="400"/>
      <c r="DK16" s="400"/>
      <c r="DL16" s="400"/>
      <c r="DM16" s="400"/>
      <c r="DN16" s="400"/>
      <c r="DO16" s="400"/>
      <c r="DP16" s="400"/>
      <c r="DQ16" s="400"/>
      <c r="DR16" s="400"/>
      <c r="DS16" s="400"/>
      <c r="DT16" s="400"/>
      <c r="DU16" s="400"/>
      <c r="DV16" s="400"/>
      <c r="DW16" s="400"/>
      <c r="DX16" s="400"/>
      <c r="DY16" s="400"/>
      <c r="DZ16" s="400"/>
      <c r="EA16" s="400"/>
      <c r="EB16" s="400"/>
      <c r="EC16" s="400"/>
      <c r="ED16" s="400"/>
      <c r="EE16" s="400"/>
      <c r="EF16" s="400"/>
      <c r="EG16" s="400"/>
      <c r="EH16" s="400"/>
      <c r="EI16" s="400"/>
      <c r="EJ16" s="400"/>
      <c r="EK16" s="400"/>
      <c r="EL16" s="400"/>
      <c r="EM16" s="400"/>
      <c r="EN16" s="400"/>
      <c r="EO16" s="400"/>
      <c r="EP16" s="400"/>
      <c r="EQ16" s="400"/>
      <c r="ER16" s="400"/>
      <c r="ES16" s="400"/>
      <c r="ET16" s="400"/>
      <c r="EU16" s="400"/>
      <c r="EV16" s="400"/>
      <c r="EW16" s="400"/>
      <c r="EX16" s="400"/>
      <c r="EY16" s="400"/>
      <c r="EZ16" s="400"/>
      <c r="FA16" s="400"/>
      <c r="FB16" s="400"/>
      <c r="FC16" s="400"/>
      <c r="FD16" s="400"/>
      <c r="FE16" s="400"/>
      <c r="FF16" s="400"/>
      <c r="FG16" s="400"/>
      <c r="FH16" s="400"/>
      <c r="FI16" s="400"/>
      <c r="FJ16" s="400"/>
      <c r="FK16" s="400"/>
      <c r="FL16" s="400"/>
      <c r="FM16" s="400"/>
      <c r="FN16" s="400"/>
      <c r="FO16" s="400"/>
      <c r="FP16" s="400"/>
      <c r="FQ16" s="400"/>
      <c r="FR16" s="400"/>
      <c r="FS16" s="400"/>
      <c r="FT16" s="400"/>
      <c r="FU16" s="400"/>
      <c r="FV16" s="400"/>
      <c r="FW16" s="400"/>
      <c r="FX16" s="400"/>
      <c r="FY16" s="400"/>
      <c r="FZ16" s="400"/>
      <c r="GA16" s="400"/>
      <c r="GB16" s="400"/>
      <c r="GC16" s="400"/>
      <c r="GD16" s="400"/>
      <c r="GE16" s="400"/>
      <c r="GF16" s="400"/>
      <c r="GG16" s="400"/>
      <c r="GH16" s="400"/>
      <c r="GI16" s="400"/>
      <c r="GJ16" s="400"/>
      <c r="GK16" s="400"/>
      <c r="GL16" s="400"/>
      <c r="GM16" s="400"/>
      <c r="GN16" s="400"/>
      <c r="GO16" s="400"/>
      <c r="GP16" s="400"/>
      <c r="GQ16" s="400"/>
      <c r="GR16" s="400"/>
      <c r="GS16" s="400"/>
      <c r="GT16" s="400"/>
      <c r="GU16" s="400"/>
      <c r="GV16" s="400"/>
      <c r="GW16" s="400"/>
      <c r="GX16" s="400"/>
      <c r="GY16" s="400"/>
      <c r="GZ16" s="400"/>
      <c r="HA16" s="400"/>
      <c r="HB16" s="400"/>
      <c r="HC16" s="400"/>
      <c r="HD16" s="400"/>
      <c r="HE16" s="400"/>
      <c r="HF16" s="400"/>
      <c r="HG16" s="400"/>
      <c r="HH16" s="400"/>
      <c r="HI16" s="400"/>
      <c r="HJ16" s="400"/>
      <c r="HK16" s="400"/>
      <c r="HL16" s="400"/>
      <c r="HM16" s="400"/>
      <c r="HN16" s="400"/>
      <c r="HO16" s="400"/>
      <c r="HP16" s="400"/>
      <c r="HQ16" s="400"/>
      <c r="HR16" s="400"/>
      <c r="HS16" s="400"/>
      <c r="HT16" s="400"/>
      <c r="HU16" s="400"/>
      <c r="HV16" s="400"/>
      <c r="HW16" s="400"/>
      <c r="HX16" s="400"/>
      <c r="HY16" s="400"/>
      <c r="HZ16" s="400"/>
      <c r="IA16" s="400"/>
      <c r="IB16" s="400"/>
      <c r="IC16" s="400"/>
      <c r="ID16" s="400"/>
      <c r="IE16" s="400"/>
      <c r="IF16" s="400"/>
      <c r="IG16" s="400"/>
      <c r="IH16" s="400"/>
      <c r="II16" s="400"/>
      <c r="IJ16" s="400"/>
      <c r="IK16" s="400"/>
      <c r="IL16" s="400"/>
      <c r="IM16" s="400"/>
      <c r="IN16" s="400"/>
      <c r="IO16" s="400"/>
      <c r="IP16" s="400"/>
      <c r="IQ16" s="400"/>
      <c r="IR16" s="400"/>
      <c r="IS16" s="400"/>
      <c r="IT16" s="400"/>
      <c r="IU16" s="400"/>
      <c r="IV16" s="400"/>
      <c r="IW16" s="400"/>
    </row>
    <row r="17" spans="1:257" s="401" customFormat="1" x14ac:dyDescent="0.2">
      <c r="A17" s="400"/>
      <c r="B17" s="243"/>
      <c r="C17" s="431"/>
      <c r="D17" s="432" t="s">
        <v>739</v>
      </c>
      <c r="E17" s="433"/>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400"/>
      <c r="CO17" s="400"/>
      <c r="CP17" s="400"/>
      <c r="CQ17" s="400"/>
      <c r="CR17" s="400"/>
      <c r="CS17" s="400"/>
      <c r="CT17" s="400"/>
      <c r="CU17" s="400"/>
      <c r="CV17" s="400"/>
      <c r="CW17" s="400"/>
      <c r="CX17" s="400"/>
      <c r="CY17" s="400"/>
      <c r="CZ17" s="400"/>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400"/>
      <c r="EK17" s="400"/>
      <c r="EL17" s="400"/>
      <c r="EM17" s="400"/>
      <c r="EN17" s="400"/>
      <c r="EO17" s="400"/>
      <c r="EP17" s="400"/>
      <c r="EQ17" s="400"/>
      <c r="ER17" s="400"/>
      <c r="ES17" s="400"/>
      <c r="ET17" s="400"/>
      <c r="EU17" s="400"/>
      <c r="EV17" s="400"/>
      <c r="EW17" s="400"/>
      <c r="EX17" s="400"/>
      <c r="EY17" s="400"/>
      <c r="EZ17" s="400"/>
      <c r="FA17" s="400"/>
      <c r="FB17" s="400"/>
      <c r="FC17" s="400"/>
      <c r="FD17" s="400"/>
      <c r="FE17" s="400"/>
      <c r="FF17" s="400"/>
      <c r="FG17" s="400"/>
      <c r="FH17" s="400"/>
      <c r="FI17" s="400"/>
      <c r="FJ17" s="400"/>
      <c r="FK17" s="400"/>
      <c r="FL17" s="400"/>
      <c r="FM17" s="400"/>
      <c r="FN17" s="400"/>
      <c r="FO17" s="400"/>
      <c r="FP17" s="400"/>
      <c r="FQ17" s="400"/>
      <c r="FR17" s="400"/>
      <c r="FS17" s="400"/>
      <c r="FT17" s="400"/>
      <c r="FU17" s="400"/>
      <c r="FV17" s="400"/>
      <c r="FW17" s="400"/>
      <c r="FX17" s="400"/>
      <c r="FY17" s="400"/>
      <c r="FZ17" s="400"/>
      <c r="GA17" s="400"/>
      <c r="GB17" s="400"/>
      <c r="GC17" s="400"/>
      <c r="GD17" s="400"/>
      <c r="GE17" s="400"/>
      <c r="GF17" s="400"/>
      <c r="GG17" s="400"/>
      <c r="GH17" s="400"/>
      <c r="GI17" s="400"/>
      <c r="GJ17" s="400"/>
      <c r="GK17" s="400"/>
      <c r="GL17" s="400"/>
      <c r="GM17" s="400"/>
      <c r="GN17" s="400"/>
      <c r="GO17" s="400"/>
      <c r="GP17" s="400"/>
      <c r="GQ17" s="400"/>
      <c r="GR17" s="400"/>
      <c r="GS17" s="400"/>
      <c r="GT17" s="400"/>
      <c r="GU17" s="400"/>
      <c r="GV17" s="400"/>
      <c r="GW17" s="400"/>
      <c r="GX17" s="400"/>
      <c r="GY17" s="400"/>
      <c r="GZ17" s="400"/>
      <c r="HA17" s="400"/>
      <c r="HB17" s="400"/>
      <c r="HC17" s="400"/>
      <c r="HD17" s="400"/>
      <c r="HE17" s="400"/>
      <c r="HF17" s="400"/>
      <c r="HG17" s="400"/>
      <c r="HH17" s="400"/>
      <c r="HI17" s="400"/>
      <c r="HJ17" s="400"/>
      <c r="HK17" s="400"/>
      <c r="HL17" s="400"/>
      <c r="HM17" s="400"/>
      <c r="HN17" s="400"/>
      <c r="HO17" s="400"/>
      <c r="HP17" s="400"/>
      <c r="HQ17" s="400"/>
      <c r="HR17" s="400"/>
      <c r="HS17" s="400"/>
      <c r="HT17" s="400"/>
      <c r="HU17" s="400"/>
      <c r="HV17" s="400"/>
      <c r="HW17" s="400"/>
      <c r="HX17" s="400"/>
      <c r="HY17" s="400"/>
      <c r="HZ17" s="400"/>
      <c r="IA17" s="400"/>
      <c r="IB17" s="400"/>
      <c r="IC17" s="400"/>
      <c r="ID17" s="400"/>
      <c r="IE17" s="400"/>
      <c r="IF17" s="400"/>
      <c r="IG17" s="400"/>
      <c r="IH17" s="400"/>
      <c r="II17" s="400"/>
      <c r="IJ17" s="400"/>
      <c r="IK17" s="400"/>
      <c r="IL17" s="400"/>
      <c r="IM17" s="400"/>
      <c r="IN17" s="400"/>
      <c r="IO17" s="400"/>
      <c r="IP17" s="400"/>
      <c r="IQ17" s="400"/>
      <c r="IR17" s="400"/>
      <c r="IS17" s="400"/>
      <c r="IT17" s="400"/>
      <c r="IU17" s="400"/>
      <c r="IV17" s="400"/>
      <c r="IW17" s="400"/>
    </row>
    <row r="18" spans="1:257" s="401" customFormat="1" x14ac:dyDescent="0.2">
      <c r="A18" s="400"/>
      <c r="B18" s="243"/>
      <c r="C18" s="431"/>
      <c r="D18" s="432" t="s">
        <v>740</v>
      </c>
      <c r="E18" s="433"/>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c r="AN18" s="400"/>
      <c r="AO18" s="400"/>
      <c r="AP18" s="400"/>
      <c r="AQ18" s="400"/>
      <c r="AR18" s="400"/>
      <c r="AS18" s="400"/>
      <c r="AT18" s="400"/>
      <c r="AU18" s="400"/>
      <c r="AV18" s="400"/>
      <c r="AW18" s="400"/>
      <c r="AX18" s="400"/>
      <c r="AY18" s="400"/>
      <c r="AZ18" s="400"/>
      <c r="BA18" s="400"/>
      <c r="BB18" s="400"/>
      <c r="BC18" s="400"/>
      <c r="BD18" s="400"/>
      <c r="BE18" s="400"/>
      <c r="BF18" s="400"/>
      <c r="BG18" s="400"/>
      <c r="BH18" s="400"/>
      <c r="BI18" s="400"/>
      <c r="BJ18" s="400"/>
      <c r="BK18" s="400"/>
      <c r="BL18" s="400"/>
      <c r="BM18" s="400"/>
      <c r="BN18" s="400"/>
      <c r="BO18" s="400"/>
      <c r="BP18" s="400"/>
      <c r="BQ18" s="400"/>
      <c r="BR18" s="400"/>
      <c r="BS18" s="400"/>
      <c r="BT18" s="400"/>
      <c r="BU18" s="400"/>
      <c r="BV18" s="400"/>
      <c r="BW18" s="400"/>
      <c r="BX18" s="400"/>
      <c r="BY18" s="400"/>
      <c r="BZ18" s="400"/>
      <c r="CA18" s="400"/>
      <c r="CB18" s="400"/>
      <c r="CC18" s="400"/>
      <c r="CD18" s="400"/>
      <c r="CE18" s="400"/>
      <c r="CF18" s="400"/>
      <c r="CG18" s="400"/>
      <c r="CH18" s="400"/>
      <c r="CI18" s="400"/>
      <c r="CJ18" s="400"/>
      <c r="CK18" s="400"/>
      <c r="CL18" s="400"/>
      <c r="CM18" s="400"/>
      <c r="CN18" s="400"/>
      <c r="CO18" s="400"/>
      <c r="CP18" s="400"/>
      <c r="CQ18" s="400"/>
      <c r="CR18" s="400"/>
      <c r="CS18" s="400"/>
      <c r="CT18" s="400"/>
      <c r="CU18" s="400"/>
      <c r="CV18" s="400"/>
      <c r="CW18" s="400"/>
      <c r="CX18" s="400"/>
      <c r="CY18" s="400"/>
      <c r="CZ18" s="400"/>
      <c r="DA18" s="400"/>
      <c r="DB18" s="400"/>
      <c r="DC18" s="400"/>
      <c r="DD18" s="400"/>
      <c r="DE18" s="400"/>
      <c r="DF18" s="400"/>
      <c r="DG18" s="400"/>
      <c r="DH18" s="400"/>
      <c r="DI18" s="400"/>
      <c r="DJ18" s="400"/>
      <c r="DK18" s="400"/>
      <c r="DL18" s="400"/>
      <c r="DM18" s="400"/>
      <c r="DN18" s="400"/>
      <c r="DO18" s="400"/>
      <c r="DP18" s="400"/>
      <c r="DQ18" s="400"/>
      <c r="DR18" s="400"/>
      <c r="DS18" s="400"/>
      <c r="DT18" s="400"/>
      <c r="DU18" s="400"/>
      <c r="DV18" s="400"/>
      <c r="DW18" s="400"/>
      <c r="DX18" s="400"/>
      <c r="DY18" s="400"/>
      <c r="DZ18" s="400"/>
      <c r="EA18" s="400"/>
      <c r="EB18" s="400"/>
      <c r="EC18" s="400"/>
      <c r="ED18" s="400"/>
      <c r="EE18" s="400"/>
      <c r="EF18" s="400"/>
      <c r="EG18" s="400"/>
      <c r="EH18" s="400"/>
      <c r="EI18" s="400"/>
      <c r="EJ18" s="400"/>
      <c r="EK18" s="400"/>
      <c r="EL18" s="400"/>
      <c r="EM18" s="400"/>
      <c r="EN18" s="400"/>
      <c r="EO18" s="400"/>
      <c r="EP18" s="400"/>
      <c r="EQ18" s="400"/>
      <c r="ER18" s="400"/>
      <c r="ES18" s="400"/>
      <c r="ET18" s="400"/>
      <c r="EU18" s="400"/>
      <c r="EV18" s="400"/>
      <c r="EW18" s="400"/>
      <c r="EX18" s="400"/>
      <c r="EY18" s="400"/>
      <c r="EZ18" s="400"/>
      <c r="FA18" s="400"/>
      <c r="FB18" s="400"/>
      <c r="FC18" s="400"/>
      <c r="FD18" s="400"/>
      <c r="FE18" s="400"/>
      <c r="FF18" s="400"/>
      <c r="FG18" s="400"/>
      <c r="FH18" s="400"/>
      <c r="FI18" s="400"/>
      <c r="FJ18" s="400"/>
      <c r="FK18" s="400"/>
      <c r="FL18" s="400"/>
      <c r="FM18" s="400"/>
      <c r="FN18" s="400"/>
      <c r="FO18" s="400"/>
      <c r="FP18" s="400"/>
      <c r="FQ18" s="400"/>
      <c r="FR18" s="400"/>
      <c r="FS18" s="400"/>
      <c r="FT18" s="400"/>
      <c r="FU18" s="400"/>
      <c r="FV18" s="400"/>
      <c r="FW18" s="400"/>
      <c r="FX18" s="400"/>
      <c r="FY18" s="400"/>
      <c r="FZ18" s="400"/>
      <c r="GA18" s="400"/>
      <c r="GB18" s="400"/>
      <c r="GC18" s="400"/>
      <c r="GD18" s="400"/>
      <c r="GE18" s="400"/>
      <c r="GF18" s="400"/>
      <c r="GG18" s="400"/>
      <c r="GH18" s="400"/>
      <c r="GI18" s="400"/>
      <c r="GJ18" s="400"/>
      <c r="GK18" s="400"/>
      <c r="GL18" s="400"/>
      <c r="GM18" s="400"/>
      <c r="GN18" s="400"/>
      <c r="GO18" s="400"/>
      <c r="GP18" s="400"/>
      <c r="GQ18" s="400"/>
      <c r="GR18" s="400"/>
      <c r="GS18" s="400"/>
      <c r="GT18" s="400"/>
      <c r="GU18" s="400"/>
      <c r="GV18" s="400"/>
      <c r="GW18" s="400"/>
      <c r="GX18" s="400"/>
      <c r="GY18" s="400"/>
      <c r="GZ18" s="400"/>
      <c r="HA18" s="400"/>
      <c r="HB18" s="400"/>
      <c r="HC18" s="400"/>
      <c r="HD18" s="400"/>
      <c r="HE18" s="400"/>
      <c r="HF18" s="400"/>
      <c r="HG18" s="400"/>
      <c r="HH18" s="400"/>
      <c r="HI18" s="400"/>
      <c r="HJ18" s="400"/>
      <c r="HK18" s="400"/>
      <c r="HL18" s="400"/>
      <c r="HM18" s="400"/>
      <c r="HN18" s="400"/>
      <c r="HO18" s="400"/>
      <c r="HP18" s="400"/>
      <c r="HQ18" s="400"/>
      <c r="HR18" s="400"/>
      <c r="HS18" s="400"/>
      <c r="HT18" s="400"/>
      <c r="HU18" s="400"/>
      <c r="HV18" s="400"/>
      <c r="HW18" s="400"/>
      <c r="HX18" s="400"/>
      <c r="HY18" s="400"/>
      <c r="HZ18" s="400"/>
      <c r="IA18" s="400"/>
      <c r="IB18" s="400"/>
      <c r="IC18" s="400"/>
      <c r="ID18" s="400"/>
      <c r="IE18" s="400"/>
      <c r="IF18" s="400"/>
      <c r="IG18" s="400"/>
      <c r="IH18" s="400"/>
      <c r="II18" s="400"/>
      <c r="IJ18" s="400"/>
      <c r="IK18" s="400"/>
      <c r="IL18" s="400"/>
      <c r="IM18" s="400"/>
      <c r="IN18" s="400"/>
      <c r="IO18" s="400"/>
      <c r="IP18" s="400"/>
      <c r="IQ18" s="400"/>
      <c r="IR18" s="400"/>
      <c r="IS18" s="400"/>
      <c r="IT18" s="400"/>
      <c r="IU18" s="400"/>
      <c r="IV18" s="400"/>
      <c r="IW18" s="400"/>
    </row>
    <row r="19" spans="1:257" s="401" customFormat="1" x14ac:dyDescent="0.2">
      <c r="A19" s="400"/>
      <c r="B19" s="243"/>
      <c r="C19" s="431"/>
      <c r="D19" s="432" t="s">
        <v>741</v>
      </c>
      <c r="E19" s="433"/>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c r="BI19" s="400"/>
      <c r="BJ19" s="400"/>
      <c r="BK19" s="400"/>
      <c r="BL19" s="400"/>
      <c r="BM19" s="400"/>
      <c r="BN19" s="400"/>
      <c r="BO19" s="400"/>
      <c r="BP19" s="400"/>
      <c r="BQ19" s="400"/>
      <c r="BR19" s="400"/>
      <c r="BS19" s="400"/>
      <c r="BT19" s="400"/>
      <c r="BU19" s="400"/>
      <c r="BV19" s="400"/>
      <c r="BW19" s="400"/>
      <c r="BX19" s="400"/>
      <c r="BY19" s="400"/>
      <c r="BZ19" s="400"/>
      <c r="CA19" s="400"/>
      <c r="CB19" s="400"/>
      <c r="CC19" s="400"/>
      <c r="CD19" s="400"/>
      <c r="CE19" s="400"/>
      <c r="CF19" s="400"/>
      <c r="CG19" s="400"/>
      <c r="CH19" s="400"/>
      <c r="CI19" s="400"/>
      <c r="CJ19" s="400"/>
      <c r="CK19" s="400"/>
      <c r="CL19" s="400"/>
      <c r="CM19" s="400"/>
      <c r="CN19" s="400"/>
      <c r="CO19" s="400"/>
      <c r="CP19" s="400"/>
      <c r="CQ19" s="400"/>
      <c r="CR19" s="400"/>
      <c r="CS19" s="400"/>
      <c r="CT19" s="400"/>
      <c r="CU19" s="400"/>
      <c r="CV19" s="400"/>
      <c r="CW19" s="400"/>
      <c r="CX19" s="400"/>
      <c r="CY19" s="400"/>
      <c r="CZ19" s="400"/>
      <c r="DA19" s="400"/>
      <c r="DB19" s="400"/>
      <c r="DC19" s="400"/>
      <c r="DD19" s="400"/>
      <c r="DE19" s="400"/>
      <c r="DF19" s="400"/>
      <c r="DG19" s="400"/>
      <c r="DH19" s="400"/>
      <c r="DI19" s="400"/>
      <c r="DJ19" s="400"/>
      <c r="DK19" s="400"/>
      <c r="DL19" s="400"/>
      <c r="DM19" s="400"/>
      <c r="DN19" s="400"/>
      <c r="DO19" s="400"/>
      <c r="DP19" s="400"/>
      <c r="DQ19" s="400"/>
      <c r="DR19" s="400"/>
      <c r="DS19" s="400"/>
      <c r="DT19" s="400"/>
      <c r="DU19" s="400"/>
      <c r="DV19" s="400"/>
      <c r="DW19" s="400"/>
      <c r="DX19" s="400"/>
      <c r="DY19" s="400"/>
      <c r="DZ19" s="400"/>
      <c r="EA19" s="400"/>
      <c r="EB19" s="400"/>
      <c r="EC19" s="400"/>
      <c r="ED19" s="400"/>
      <c r="EE19" s="400"/>
      <c r="EF19" s="400"/>
      <c r="EG19" s="400"/>
      <c r="EH19" s="400"/>
      <c r="EI19" s="400"/>
      <c r="EJ19" s="400"/>
      <c r="EK19" s="400"/>
      <c r="EL19" s="400"/>
      <c r="EM19" s="400"/>
      <c r="EN19" s="400"/>
      <c r="EO19" s="400"/>
      <c r="EP19" s="400"/>
      <c r="EQ19" s="400"/>
      <c r="ER19" s="400"/>
      <c r="ES19" s="400"/>
      <c r="ET19" s="400"/>
      <c r="EU19" s="400"/>
      <c r="EV19" s="400"/>
      <c r="EW19" s="400"/>
      <c r="EX19" s="400"/>
      <c r="EY19" s="400"/>
      <c r="EZ19" s="400"/>
      <c r="FA19" s="400"/>
      <c r="FB19" s="400"/>
      <c r="FC19" s="400"/>
      <c r="FD19" s="400"/>
      <c r="FE19" s="400"/>
      <c r="FF19" s="400"/>
      <c r="FG19" s="400"/>
      <c r="FH19" s="400"/>
      <c r="FI19" s="400"/>
      <c r="FJ19" s="400"/>
      <c r="FK19" s="400"/>
      <c r="FL19" s="400"/>
      <c r="FM19" s="400"/>
      <c r="FN19" s="400"/>
      <c r="FO19" s="400"/>
      <c r="FP19" s="400"/>
      <c r="FQ19" s="400"/>
      <c r="FR19" s="400"/>
      <c r="FS19" s="400"/>
      <c r="FT19" s="400"/>
      <c r="FU19" s="400"/>
      <c r="FV19" s="400"/>
      <c r="FW19" s="400"/>
      <c r="FX19" s="400"/>
      <c r="FY19" s="400"/>
      <c r="FZ19" s="400"/>
      <c r="GA19" s="400"/>
      <c r="GB19" s="400"/>
      <c r="GC19" s="400"/>
      <c r="GD19" s="400"/>
      <c r="GE19" s="400"/>
      <c r="GF19" s="400"/>
      <c r="GG19" s="400"/>
      <c r="GH19" s="400"/>
      <c r="GI19" s="400"/>
      <c r="GJ19" s="400"/>
      <c r="GK19" s="400"/>
      <c r="GL19" s="400"/>
      <c r="GM19" s="400"/>
      <c r="GN19" s="400"/>
      <c r="GO19" s="400"/>
      <c r="GP19" s="400"/>
      <c r="GQ19" s="400"/>
      <c r="GR19" s="400"/>
      <c r="GS19" s="400"/>
      <c r="GT19" s="400"/>
      <c r="GU19" s="400"/>
      <c r="GV19" s="400"/>
      <c r="GW19" s="400"/>
      <c r="GX19" s="400"/>
      <c r="GY19" s="400"/>
      <c r="GZ19" s="400"/>
      <c r="HA19" s="400"/>
      <c r="HB19" s="400"/>
      <c r="HC19" s="400"/>
      <c r="HD19" s="400"/>
      <c r="HE19" s="400"/>
      <c r="HF19" s="400"/>
      <c r="HG19" s="400"/>
      <c r="HH19" s="400"/>
      <c r="HI19" s="400"/>
      <c r="HJ19" s="400"/>
      <c r="HK19" s="400"/>
      <c r="HL19" s="400"/>
      <c r="HM19" s="400"/>
      <c r="HN19" s="400"/>
      <c r="HO19" s="400"/>
      <c r="HP19" s="400"/>
      <c r="HQ19" s="400"/>
      <c r="HR19" s="400"/>
      <c r="HS19" s="400"/>
      <c r="HT19" s="400"/>
      <c r="HU19" s="400"/>
      <c r="HV19" s="400"/>
      <c r="HW19" s="400"/>
      <c r="HX19" s="400"/>
      <c r="HY19" s="400"/>
      <c r="HZ19" s="400"/>
      <c r="IA19" s="400"/>
      <c r="IB19" s="400"/>
      <c r="IC19" s="400"/>
      <c r="ID19" s="400"/>
      <c r="IE19" s="400"/>
      <c r="IF19" s="400"/>
      <c r="IG19" s="400"/>
      <c r="IH19" s="400"/>
      <c r="II19" s="400"/>
      <c r="IJ19" s="400"/>
      <c r="IK19" s="400"/>
      <c r="IL19" s="400"/>
      <c r="IM19" s="400"/>
      <c r="IN19" s="400"/>
      <c r="IO19" s="400"/>
      <c r="IP19" s="400"/>
      <c r="IQ19" s="400"/>
      <c r="IR19" s="400"/>
      <c r="IS19" s="400"/>
      <c r="IT19" s="400"/>
      <c r="IU19" s="400"/>
      <c r="IV19" s="400"/>
      <c r="IW19" s="400"/>
    </row>
    <row r="20" spans="1:257" s="401" customFormat="1" x14ac:dyDescent="0.2">
      <c r="A20" s="400"/>
      <c r="B20" s="243"/>
      <c r="C20" s="431"/>
      <c r="D20" s="432" t="s">
        <v>742</v>
      </c>
      <c r="E20" s="433"/>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400"/>
      <c r="AR20" s="400"/>
      <c r="AS20" s="400"/>
      <c r="AT20" s="400"/>
      <c r="AU20" s="400"/>
      <c r="AV20" s="400"/>
      <c r="AW20" s="400"/>
      <c r="AX20" s="400"/>
      <c r="AY20" s="400"/>
      <c r="AZ20" s="400"/>
      <c r="BA20" s="400"/>
      <c r="BB20" s="400"/>
      <c r="BC20" s="400"/>
      <c r="BD20" s="400"/>
      <c r="BE20" s="400"/>
      <c r="BF20" s="400"/>
      <c r="BG20" s="400"/>
      <c r="BH20" s="400"/>
      <c r="BI20" s="400"/>
      <c r="BJ20" s="400"/>
      <c r="BK20" s="400"/>
      <c r="BL20" s="400"/>
      <c r="BM20" s="400"/>
      <c r="BN20" s="400"/>
      <c r="BO20" s="400"/>
      <c r="BP20" s="400"/>
      <c r="BQ20" s="400"/>
      <c r="BR20" s="400"/>
      <c r="BS20" s="400"/>
      <c r="BT20" s="400"/>
      <c r="BU20" s="400"/>
      <c r="BV20" s="400"/>
      <c r="BW20" s="400"/>
      <c r="BX20" s="400"/>
      <c r="BY20" s="400"/>
      <c r="BZ20" s="400"/>
      <c r="CA20" s="400"/>
      <c r="CB20" s="400"/>
      <c r="CC20" s="400"/>
      <c r="CD20" s="400"/>
      <c r="CE20" s="400"/>
      <c r="CF20" s="400"/>
      <c r="CG20" s="400"/>
      <c r="CH20" s="400"/>
      <c r="CI20" s="400"/>
      <c r="CJ20" s="400"/>
      <c r="CK20" s="400"/>
      <c r="CL20" s="400"/>
      <c r="CM20" s="400"/>
      <c r="CN20" s="400"/>
      <c r="CO20" s="400"/>
      <c r="CP20" s="400"/>
      <c r="CQ20" s="400"/>
      <c r="CR20" s="400"/>
      <c r="CS20" s="400"/>
      <c r="CT20" s="400"/>
      <c r="CU20" s="400"/>
      <c r="CV20" s="400"/>
      <c r="CW20" s="400"/>
      <c r="CX20" s="400"/>
      <c r="CY20" s="400"/>
      <c r="CZ20" s="400"/>
      <c r="DA20" s="400"/>
      <c r="DB20" s="400"/>
      <c r="DC20" s="400"/>
      <c r="DD20" s="400"/>
      <c r="DE20" s="400"/>
      <c r="DF20" s="400"/>
      <c r="DG20" s="400"/>
      <c r="DH20" s="400"/>
      <c r="DI20" s="400"/>
      <c r="DJ20" s="400"/>
      <c r="DK20" s="400"/>
      <c r="DL20" s="400"/>
      <c r="DM20" s="400"/>
      <c r="DN20" s="400"/>
      <c r="DO20" s="400"/>
      <c r="DP20" s="400"/>
      <c r="DQ20" s="400"/>
      <c r="DR20" s="400"/>
      <c r="DS20" s="400"/>
      <c r="DT20" s="400"/>
      <c r="DU20" s="400"/>
      <c r="DV20" s="400"/>
      <c r="DW20" s="400"/>
      <c r="DX20" s="400"/>
      <c r="DY20" s="400"/>
      <c r="DZ20" s="400"/>
      <c r="EA20" s="400"/>
      <c r="EB20" s="400"/>
      <c r="EC20" s="400"/>
      <c r="ED20" s="400"/>
      <c r="EE20" s="400"/>
      <c r="EF20" s="400"/>
      <c r="EG20" s="400"/>
      <c r="EH20" s="400"/>
      <c r="EI20" s="400"/>
      <c r="EJ20" s="400"/>
      <c r="EK20" s="400"/>
      <c r="EL20" s="400"/>
      <c r="EM20" s="400"/>
      <c r="EN20" s="400"/>
      <c r="EO20" s="400"/>
      <c r="EP20" s="400"/>
      <c r="EQ20" s="400"/>
      <c r="ER20" s="400"/>
      <c r="ES20" s="400"/>
      <c r="ET20" s="400"/>
      <c r="EU20" s="400"/>
      <c r="EV20" s="400"/>
      <c r="EW20" s="400"/>
      <c r="EX20" s="400"/>
      <c r="EY20" s="400"/>
      <c r="EZ20" s="400"/>
      <c r="FA20" s="400"/>
      <c r="FB20" s="400"/>
      <c r="FC20" s="400"/>
      <c r="FD20" s="400"/>
      <c r="FE20" s="400"/>
      <c r="FF20" s="400"/>
      <c r="FG20" s="400"/>
      <c r="FH20" s="400"/>
      <c r="FI20" s="400"/>
      <c r="FJ20" s="400"/>
      <c r="FK20" s="400"/>
      <c r="FL20" s="400"/>
      <c r="FM20" s="400"/>
      <c r="FN20" s="400"/>
      <c r="FO20" s="400"/>
      <c r="FP20" s="400"/>
      <c r="FQ20" s="400"/>
      <c r="FR20" s="400"/>
      <c r="FS20" s="400"/>
      <c r="FT20" s="400"/>
      <c r="FU20" s="400"/>
      <c r="FV20" s="400"/>
      <c r="FW20" s="400"/>
      <c r="FX20" s="400"/>
      <c r="FY20" s="400"/>
      <c r="FZ20" s="400"/>
      <c r="GA20" s="400"/>
      <c r="GB20" s="400"/>
      <c r="GC20" s="400"/>
      <c r="GD20" s="400"/>
      <c r="GE20" s="400"/>
      <c r="GF20" s="400"/>
      <c r="GG20" s="400"/>
      <c r="GH20" s="400"/>
      <c r="GI20" s="400"/>
      <c r="GJ20" s="400"/>
      <c r="GK20" s="400"/>
      <c r="GL20" s="400"/>
      <c r="GM20" s="400"/>
      <c r="GN20" s="400"/>
      <c r="GO20" s="400"/>
      <c r="GP20" s="400"/>
      <c r="GQ20" s="400"/>
      <c r="GR20" s="400"/>
      <c r="GS20" s="400"/>
      <c r="GT20" s="400"/>
      <c r="GU20" s="400"/>
      <c r="GV20" s="400"/>
      <c r="GW20" s="400"/>
      <c r="GX20" s="400"/>
      <c r="GY20" s="400"/>
      <c r="GZ20" s="400"/>
      <c r="HA20" s="400"/>
      <c r="HB20" s="400"/>
      <c r="HC20" s="400"/>
      <c r="HD20" s="400"/>
      <c r="HE20" s="400"/>
      <c r="HF20" s="400"/>
      <c r="HG20" s="400"/>
      <c r="HH20" s="400"/>
      <c r="HI20" s="400"/>
      <c r="HJ20" s="400"/>
      <c r="HK20" s="400"/>
      <c r="HL20" s="400"/>
      <c r="HM20" s="400"/>
      <c r="HN20" s="400"/>
      <c r="HO20" s="400"/>
      <c r="HP20" s="400"/>
      <c r="HQ20" s="400"/>
      <c r="HR20" s="400"/>
      <c r="HS20" s="400"/>
      <c r="HT20" s="400"/>
      <c r="HU20" s="400"/>
      <c r="HV20" s="400"/>
      <c r="HW20" s="400"/>
      <c r="HX20" s="400"/>
      <c r="HY20" s="400"/>
      <c r="HZ20" s="400"/>
      <c r="IA20" s="400"/>
      <c r="IB20" s="400"/>
      <c r="IC20" s="400"/>
      <c r="ID20" s="400"/>
      <c r="IE20" s="400"/>
      <c r="IF20" s="400"/>
      <c r="IG20" s="400"/>
      <c r="IH20" s="400"/>
      <c r="II20" s="400"/>
      <c r="IJ20" s="400"/>
      <c r="IK20" s="400"/>
      <c r="IL20" s="400"/>
      <c r="IM20" s="400"/>
      <c r="IN20" s="400"/>
      <c r="IO20" s="400"/>
      <c r="IP20" s="400"/>
      <c r="IQ20" s="400"/>
      <c r="IR20" s="400"/>
      <c r="IS20" s="400"/>
      <c r="IT20" s="400"/>
      <c r="IU20" s="400"/>
      <c r="IV20" s="400"/>
      <c r="IW20" s="400"/>
    </row>
    <row r="21" spans="1:257" s="401" customFormat="1" x14ac:dyDescent="0.2">
      <c r="A21" s="400"/>
      <c r="B21" s="243"/>
      <c r="C21" s="431"/>
      <c r="D21" s="432" t="s">
        <v>743</v>
      </c>
      <c r="E21" s="433"/>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400"/>
      <c r="BQ21" s="400"/>
      <c r="BR21" s="400"/>
      <c r="BS21" s="400"/>
      <c r="BT21" s="400"/>
      <c r="BU21" s="400"/>
      <c r="BV21" s="400"/>
      <c r="BW21" s="400"/>
      <c r="BX21" s="400"/>
      <c r="BY21" s="400"/>
      <c r="BZ21" s="400"/>
      <c r="CA21" s="400"/>
      <c r="CB21" s="400"/>
      <c r="CC21" s="400"/>
      <c r="CD21" s="400"/>
      <c r="CE21" s="400"/>
      <c r="CF21" s="400"/>
      <c r="CG21" s="400"/>
      <c r="CH21" s="400"/>
      <c r="CI21" s="400"/>
      <c r="CJ21" s="400"/>
      <c r="CK21" s="400"/>
      <c r="CL21" s="400"/>
      <c r="CM21" s="400"/>
      <c r="CN21" s="400"/>
      <c r="CO21" s="400"/>
      <c r="CP21" s="400"/>
      <c r="CQ21" s="400"/>
      <c r="CR21" s="400"/>
      <c r="CS21" s="400"/>
      <c r="CT21" s="400"/>
      <c r="CU21" s="400"/>
      <c r="CV21" s="400"/>
      <c r="CW21" s="400"/>
      <c r="CX21" s="400"/>
      <c r="CY21" s="400"/>
      <c r="CZ21" s="400"/>
      <c r="DA21" s="400"/>
      <c r="DB21" s="400"/>
      <c r="DC21" s="400"/>
      <c r="DD21" s="400"/>
      <c r="DE21" s="400"/>
      <c r="DF21" s="400"/>
      <c r="DG21" s="400"/>
      <c r="DH21" s="400"/>
      <c r="DI21" s="400"/>
      <c r="DJ21" s="400"/>
      <c r="DK21" s="400"/>
      <c r="DL21" s="400"/>
      <c r="DM21" s="400"/>
      <c r="DN21" s="400"/>
      <c r="DO21" s="400"/>
      <c r="DP21" s="400"/>
      <c r="DQ21" s="400"/>
      <c r="DR21" s="400"/>
      <c r="DS21" s="400"/>
      <c r="DT21" s="400"/>
      <c r="DU21" s="400"/>
      <c r="DV21" s="400"/>
      <c r="DW21" s="400"/>
      <c r="DX21" s="400"/>
      <c r="DY21" s="400"/>
      <c r="DZ21" s="400"/>
      <c r="EA21" s="400"/>
      <c r="EB21" s="400"/>
      <c r="EC21" s="400"/>
      <c r="ED21" s="400"/>
      <c r="EE21" s="400"/>
      <c r="EF21" s="400"/>
      <c r="EG21" s="400"/>
      <c r="EH21" s="400"/>
      <c r="EI21" s="400"/>
      <c r="EJ21" s="400"/>
      <c r="EK21" s="400"/>
      <c r="EL21" s="400"/>
      <c r="EM21" s="400"/>
      <c r="EN21" s="400"/>
      <c r="EO21" s="400"/>
      <c r="EP21" s="400"/>
      <c r="EQ21" s="400"/>
      <c r="ER21" s="400"/>
      <c r="ES21" s="400"/>
      <c r="ET21" s="400"/>
      <c r="EU21" s="400"/>
      <c r="EV21" s="400"/>
      <c r="EW21" s="400"/>
      <c r="EX21" s="400"/>
      <c r="EY21" s="400"/>
      <c r="EZ21" s="400"/>
      <c r="FA21" s="400"/>
      <c r="FB21" s="400"/>
      <c r="FC21" s="400"/>
      <c r="FD21" s="400"/>
      <c r="FE21" s="400"/>
      <c r="FF21" s="400"/>
      <c r="FG21" s="400"/>
      <c r="FH21" s="400"/>
      <c r="FI21" s="400"/>
      <c r="FJ21" s="400"/>
      <c r="FK21" s="400"/>
      <c r="FL21" s="400"/>
      <c r="FM21" s="400"/>
      <c r="FN21" s="400"/>
      <c r="FO21" s="400"/>
      <c r="FP21" s="400"/>
      <c r="FQ21" s="400"/>
      <c r="FR21" s="400"/>
      <c r="FS21" s="400"/>
      <c r="FT21" s="400"/>
      <c r="FU21" s="400"/>
      <c r="FV21" s="400"/>
      <c r="FW21" s="400"/>
      <c r="FX21" s="400"/>
      <c r="FY21" s="400"/>
      <c r="FZ21" s="400"/>
      <c r="GA21" s="400"/>
      <c r="GB21" s="400"/>
      <c r="GC21" s="400"/>
      <c r="GD21" s="400"/>
      <c r="GE21" s="400"/>
      <c r="GF21" s="400"/>
      <c r="GG21" s="400"/>
      <c r="GH21" s="400"/>
      <c r="GI21" s="400"/>
      <c r="GJ21" s="400"/>
      <c r="GK21" s="400"/>
      <c r="GL21" s="400"/>
      <c r="GM21" s="400"/>
      <c r="GN21" s="400"/>
      <c r="GO21" s="400"/>
      <c r="GP21" s="400"/>
      <c r="GQ21" s="400"/>
      <c r="GR21" s="400"/>
      <c r="GS21" s="400"/>
      <c r="GT21" s="400"/>
      <c r="GU21" s="400"/>
      <c r="GV21" s="400"/>
      <c r="GW21" s="400"/>
      <c r="GX21" s="400"/>
      <c r="GY21" s="400"/>
      <c r="GZ21" s="400"/>
      <c r="HA21" s="400"/>
      <c r="HB21" s="400"/>
      <c r="HC21" s="400"/>
      <c r="HD21" s="400"/>
      <c r="HE21" s="400"/>
      <c r="HF21" s="400"/>
      <c r="HG21" s="400"/>
      <c r="HH21" s="400"/>
      <c r="HI21" s="400"/>
      <c r="HJ21" s="400"/>
      <c r="HK21" s="400"/>
      <c r="HL21" s="400"/>
      <c r="HM21" s="400"/>
      <c r="HN21" s="400"/>
      <c r="HO21" s="400"/>
      <c r="HP21" s="400"/>
      <c r="HQ21" s="400"/>
      <c r="HR21" s="400"/>
      <c r="HS21" s="400"/>
      <c r="HT21" s="400"/>
      <c r="HU21" s="400"/>
      <c r="HV21" s="400"/>
      <c r="HW21" s="400"/>
      <c r="HX21" s="400"/>
      <c r="HY21" s="400"/>
      <c r="HZ21" s="400"/>
      <c r="IA21" s="400"/>
      <c r="IB21" s="400"/>
      <c r="IC21" s="400"/>
      <c r="ID21" s="400"/>
      <c r="IE21" s="400"/>
      <c r="IF21" s="400"/>
      <c r="IG21" s="400"/>
      <c r="IH21" s="400"/>
      <c r="II21" s="400"/>
      <c r="IJ21" s="400"/>
      <c r="IK21" s="400"/>
      <c r="IL21" s="400"/>
      <c r="IM21" s="400"/>
      <c r="IN21" s="400"/>
      <c r="IO21" s="400"/>
      <c r="IP21" s="400"/>
      <c r="IQ21" s="400"/>
      <c r="IR21" s="400"/>
      <c r="IS21" s="400"/>
      <c r="IT21" s="400"/>
      <c r="IU21" s="400"/>
      <c r="IV21" s="400"/>
      <c r="IW21" s="400"/>
    </row>
    <row r="22" spans="1:257" s="401" customFormat="1" x14ac:dyDescent="0.2">
      <c r="A22" s="400"/>
      <c r="B22" s="243"/>
      <c r="C22" s="431"/>
      <c r="D22" s="432" t="s">
        <v>744</v>
      </c>
      <c r="E22" s="433"/>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c r="AS22" s="400"/>
      <c r="AT22" s="400"/>
      <c r="AU22" s="400"/>
      <c r="AV22" s="400"/>
      <c r="AW22" s="400"/>
      <c r="AX22" s="400"/>
      <c r="AY22" s="400"/>
      <c r="AZ22" s="400"/>
      <c r="BA22" s="400"/>
      <c r="BB22" s="400"/>
      <c r="BC22" s="400"/>
      <c r="BD22" s="400"/>
      <c r="BE22" s="400"/>
      <c r="BF22" s="400"/>
      <c r="BG22" s="400"/>
      <c r="BH22" s="400"/>
      <c r="BI22" s="400"/>
      <c r="BJ22" s="400"/>
      <c r="BK22" s="400"/>
      <c r="BL22" s="400"/>
      <c r="BM22" s="400"/>
      <c r="BN22" s="400"/>
      <c r="BO22" s="400"/>
      <c r="BP22" s="400"/>
      <c r="BQ22" s="400"/>
      <c r="BR22" s="400"/>
      <c r="BS22" s="400"/>
      <c r="BT22" s="400"/>
      <c r="BU22" s="400"/>
      <c r="BV22" s="400"/>
      <c r="BW22" s="400"/>
      <c r="BX22" s="400"/>
      <c r="BY22" s="400"/>
      <c r="BZ22" s="400"/>
      <c r="CA22" s="400"/>
      <c r="CB22" s="400"/>
      <c r="CC22" s="400"/>
      <c r="CD22" s="400"/>
      <c r="CE22" s="400"/>
      <c r="CF22" s="400"/>
      <c r="CG22" s="400"/>
      <c r="CH22" s="400"/>
      <c r="CI22" s="400"/>
      <c r="CJ22" s="400"/>
      <c r="CK22" s="400"/>
      <c r="CL22" s="400"/>
      <c r="CM22" s="400"/>
      <c r="CN22" s="400"/>
      <c r="CO22" s="400"/>
      <c r="CP22" s="400"/>
      <c r="CQ22" s="400"/>
      <c r="CR22" s="400"/>
      <c r="CS22" s="400"/>
      <c r="CT22" s="400"/>
      <c r="CU22" s="400"/>
      <c r="CV22" s="400"/>
      <c r="CW22" s="400"/>
      <c r="CX22" s="400"/>
      <c r="CY22" s="400"/>
      <c r="CZ22" s="400"/>
      <c r="DA22" s="400"/>
      <c r="DB22" s="400"/>
      <c r="DC22" s="400"/>
      <c r="DD22" s="400"/>
      <c r="DE22" s="400"/>
      <c r="DF22" s="400"/>
      <c r="DG22" s="400"/>
      <c r="DH22" s="400"/>
      <c r="DI22" s="400"/>
      <c r="DJ22" s="400"/>
      <c r="DK22" s="400"/>
      <c r="DL22" s="400"/>
      <c r="DM22" s="400"/>
      <c r="DN22" s="400"/>
      <c r="DO22" s="400"/>
      <c r="DP22" s="400"/>
      <c r="DQ22" s="400"/>
      <c r="DR22" s="400"/>
      <c r="DS22" s="400"/>
      <c r="DT22" s="400"/>
      <c r="DU22" s="400"/>
      <c r="DV22" s="400"/>
      <c r="DW22" s="400"/>
      <c r="DX22" s="400"/>
      <c r="DY22" s="400"/>
      <c r="DZ22" s="400"/>
      <c r="EA22" s="400"/>
      <c r="EB22" s="400"/>
      <c r="EC22" s="400"/>
      <c r="ED22" s="400"/>
      <c r="EE22" s="400"/>
      <c r="EF22" s="400"/>
      <c r="EG22" s="400"/>
      <c r="EH22" s="400"/>
      <c r="EI22" s="400"/>
      <c r="EJ22" s="400"/>
      <c r="EK22" s="400"/>
      <c r="EL22" s="400"/>
      <c r="EM22" s="400"/>
      <c r="EN22" s="400"/>
      <c r="EO22" s="400"/>
      <c r="EP22" s="400"/>
      <c r="EQ22" s="400"/>
      <c r="ER22" s="400"/>
      <c r="ES22" s="400"/>
      <c r="ET22" s="400"/>
      <c r="EU22" s="400"/>
      <c r="EV22" s="400"/>
      <c r="EW22" s="400"/>
      <c r="EX22" s="400"/>
      <c r="EY22" s="400"/>
      <c r="EZ22" s="400"/>
      <c r="FA22" s="400"/>
      <c r="FB22" s="400"/>
      <c r="FC22" s="400"/>
      <c r="FD22" s="400"/>
      <c r="FE22" s="400"/>
      <c r="FF22" s="400"/>
      <c r="FG22" s="400"/>
      <c r="FH22" s="400"/>
      <c r="FI22" s="400"/>
      <c r="FJ22" s="400"/>
      <c r="FK22" s="400"/>
      <c r="FL22" s="400"/>
      <c r="FM22" s="400"/>
      <c r="FN22" s="400"/>
      <c r="FO22" s="400"/>
      <c r="FP22" s="400"/>
      <c r="FQ22" s="400"/>
      <c r="FR22" s="400"/>
      <c r="FS22" s="400"/>
      <c r="FT22" s="400"/>
      <c r="FU22" s="400"/>
      <c r="FV22" s="400"/>
      <c r="FW22" s="400"/>
      <c r="FX22" s="400"/>
      <c r="FY22" s="400"/>
      <c r="FZ22" s="400"/>
      <c r="GA22" s="400"/>
      <c r="GB22" s="400"/>
      <c r="GC22" s="400"/>
      <c r="GD22" s="400"/>
      <c r="GE22" s="400"/>
      <c r="GF22" s="400"/>
      <c r="GG22" s="400"/>
      <c r="GH22" s="400"/>
      <c r="GI22" s="400"/>
      <c r="GJ22" s="400"/>
      <c r="GK22" s="400"/>
      <c r="GL22" s="400"/>
      <c r="GM22" s="400"/>
      <c r="GN22" s="400"/>
      <c r="GO22" s="400"/>
      <c r="GP22" s="400"/>
      <c r="GQ22" s="400"/>
      <c r="GR22" s="400"/>
      <c r="GS22" s="400"/>
      <c r="GT22" s="400"/>
      <c r="GU22" s="400"/>
      <c r="GV22" s="400"/>
      <c r="GW22" s="400"/>
      <c r="GX22" s="400"/>
      <c r="GY22" s="400"/>
      <c r="GZ22" s="400"/>
      <c r="HA22" s="400"/>
      <c r="HB22" s="400"/>
      <c r="HC22" s="400"/>
      <c r="HD22" s="400"/>
      <c r="HE22" s="400"/>
      <c r="HF22" s="400"/>
      <c r="HG22" s="400"/>
      <c r="HH22" s="400"/>
      <c r="HI22" s="400"/>
      <c r="HJ22" s="400"/>
      <c r="HK22" s="400"/>
      <c r="HL22" s="400"/>
      <c r="HM22" s="400"/>
      <c r="HN22" s="400"/>
      <c r="HO22" s="400"/>
      <c r="HP22" s="400"/>
      <c r="HQ22" s="400"/>
      <c r="HR22" s="400"/>
      <c r="HS22" s="400"/>
      <c r="HT22" s="400"/>
      <c r="HU22" s="400"/>
      <c r="HV22" s="400"/>
      <c r="HW22" s="400"/>
      <c r="HX22" s="400"/>
      <c r="HY22" s="400"/>
      <c r="HZ22" s="400"/>
      <c r="IA22" s="400"/>
      <c r="IB22" s="400"/>
      <c r="IC22" s="400"/>
      <c r="ID22" s="400"/>
      <c r="IE22" s="400"/>
      <c r="IF22" s="400"/>
      <c r="IG22" s="400"/>
      <c r="IH22" s="400"/>
      <c r="II22" s="400"/>
      <c r="IJ22" s="400"/>
      <c r="IK22" s="400"/>
      <c r="IL22" s="400"/>
      <c r="IM22" s="400"/>
      <c r="IN22" s="400"/>
      <c r="IO22" s="400"/>
      <c r="IP22" s="400"/>
      <c r="IQ22" s="400"/>
      <c r="IR22" s="400"/>
      <c r="IS22" s="400"/>
      <c r="IT22" s="400"/>
      <c r="IU22" s="400"/>
      <c r="IV22" s="400"/>
      <c r="IW22" s="400"/>
    </row>
    <row r="23" spans="1:257" s="401" customFormat="1" x14ac:dyDescent="0.2">
      <c r="A23" s="400"/>
      <c r="B23" s="243"/>
      <c r="C23" s="431"/>
      <c r="D23" s="432" t="s">
        <v>745</v>
      </c>
      <c r="E23" s="433"/>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c r="AX23" s="400"/>
      <c r="AY23" s="400"/>
      <c r="AZ23" s="400"/>
      <c r="BA23" s="400"/>
      <c r="BB23" s="400"/>
      <c r="BC23" s="400"/>
      <c r="BD23" s="400"/>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400"/>
      <c r="CO23" s="400"/>
      <c r="CP23" s="400"/>
      <c r="CQ23" s="400"/>
      <c r="CR23" s="400"/>
      <c r="CS23" s="400"/>
      <c r="CT23" s="400"/>
      <c r="CU23" s="400"/>
      <c r="CV23" s="400"/>
      <c r="CW23" s="400"/>
      <c r="CX23" s="400"/>
      <c r="CY23" s="400"/>
      <c r="CZ23" s="400"/>
      <c r="DA23" s="400"/>
      <c r="DB23" s="400"/>
      <c r="DC23" s="400"/>
      <c r="DD23" s="400"/>
      <c r="DE23" s="400"/>
      <c r="DF23" s="400"/>
      <c r="DG23" s="400"/>
      <c r="DH23" s="400"/>
      <c r="DI23" s="400"/>
      <c r="DJ23" s="400"/>
      <c r="DK23" s="400"/>
      <c r="DL23" s="400"/>
      <c r="DM23" s="400"/>
      <c r="DN23" s="400"/>
      <c r="DO23" s="400"/>
      <c r="DP23" s="400"/>
      <c r="DQ23" s="400"/>
      <c r="DR23" s="400"/>
      <c r="DS23" s="400"/>
      <c r="DT23" s="400"/>
      <c r="DU23" s="400"/>
      <c r="DV23" s="400"/>
      <c r="DW23" s="400"/>
      <c r="DX23" s="400"/>
      <c r="DY23" s="400"/>
      <c r="DZ23" s="400"/>
      <c r="EA23" s="400"/>
      <c r="EB23" s="400"/>
      <c r="EC23" s="400"/>
      <c r="ED23" s="400"/>
      <c r="EE23" s="400"/>
      <c r="EF23" s="400"/>
      <c r="EG23" s="400"/>
      <c r="EH23" s="400"/>
      <c r="EI23" s="400"/>
      <c r="EJ23" s="400"/>
      <c r="EK23" s="400"/>
      <c r="EL23" s="400"/>
      <c r="EM23" s="400"/>
      <c r="EN23" s="400"/>
      <c r="EO23" s="400"/>
      <c r="EP23" s="400"/>
      <c r="EQ23" s="400"/>
      <c r="ER23" s="400"/>
      <c r="ES23" s="400"/>
      <c r="ET23" s="400"/>
      <c r="EU23" s="400"/>
      <c r="EV23" s="400"/>
      <c r="EW23" s="400"/>
      <c r="EX23" s="400"/>
      <c r="EY23" s="400"/>
      <c r="EZ23" s="400"/>
      <c r="FA23" s="400"/>
      <c r="FB23" s="400"/>
      <c r="FC23" s="400"/>
      <c r="FD23" s="400"/>
      <c r="FE23" s="400"/>
      <c r="FF23" s="400"/>
      <c r="FG23" s="400"/>
      <c r="FH23" s="400"/>
      <c r="FI23" s="400"/>
      <c r="FJ23" s="400"/>
      <c r="FK23" s="400"/>
      <c r="FL23" s="400"/>
      <c r="FM23" s="400"/>
      <c r="FN23" s="400"/>
      <c r="FO23" s="400"/>
      <c r="FP23" s="400"/>
      <c r="FQ23" s="400"/>
      <c r="FR23" s="400"/>
      <c r="FS23" s="400"/>
      <c r="FT23" s="400"/>
      <c r="FU23" s="400"/>
      <c r="FV23" s="400"/>
      <c r="FW23" s="400"/>
      <c r="FX23" s="400"/>
      <c r="FY23" s="400"/>
      <c r="FZ23" s="400"/>
      <c r="GA23" s="400"/>
      <c r="GB23" s="400"/>
      <c r="GC23" s="400"/>
      <c r="GD23" s="400"/>
      <c r="GE23" s="400"/>
      <c r="GF23" s="400"/>
      <c r="GG23" s="400"/>
      <c r="GH23" s="400"/>
      <c r="GI23" s="400"/>
      <c r="GJ23" s="400"/>
      <c r="GK23" s="400"/>
      <c r="GL23" s="400"/>
      <c r="GM23" s="400"/>
      <c r="GN23" s="400"/>
      <c r="GO23" s="400"/>
      <c r="GP23" s="400"/>
      <c r="GQ23" s="400"/>
      <c r="GR23" s="400"/>
      <c r="GS23" s="400"/>
      <c r="GT23" s="400"/>
      <c r="GU23" s="400"/>
      <c r="GV23" s="400"/>
      <c r="GW23" s="400"/>
      <c r="GX23" s="400"/>
      <c r="GY23" s="400"/>
      <c r="GZ23" s="400"/>
      <c r="HA23" s="400"/>
      <c r="HB23" s="400"/>
      <c r="HC23" s="400"/>
      <c r="HD23" s="400"/>
      <c r="HE23" s="400"/>
      <c r="HF23" s="400"/>
      <c r="HG23" s="400"/>
      <c r="HH23" s="400"/>
      <c r="HI23" s="400"/>
      <c r="HJ23" s="400"/>
      <c r="HK23" s="400"/>
      <c r="HL23" s="400"/>
      <c r="HM23" s="400"/>
      <c r="HN23" s="400"/>
      <c r="HO23" s="400"/>
      <c r="HP23" s="400"/>
      <c r="HQ23" s="400"/>
      <c r="HR23" s="400"/>
      <c r="HS23" s="400"/>
      <c r="HT23" s="400"/>
      <c r="HU23" s="400"/>
      <c r="HV23" s="400"/>
      <c r="HW23" s="400"/>
      <c r="HX23" s="400"/>
      <c r="HY23" s="400"/>
      <c r="HZ23" s="400"/>
      <c r="IA23" s="400"/>
      <c r="IB23" s="400"/>
      <c r="IC23" s="400"/>
      <c r="ID23" s="400"/>
      <c r="IE23" s="400"/>
      <c r="IF23" s="400"/>
      <c r="IG23" s="400"/>
      <c r="IH23" s="400"/>
      <c r="II23" s="400"/>
      <c r="IJ23" s="400"/>
      <c r="IK23" s="400"/>
      <c r="IL23" s="400"/>
      <c r="IM23" s="400"/>
      <c r="IN23" s="400"/>
      <c r="IO23" s="400"/>
      <c r="IP23" s="400"/>
      <c r="IQ23" s="400"/>
      <c r="IR23" s="400"/>
      <c r="IS23" s="400"/>
      <c r="IT23" s="400"/>
      <c r="IU23" s="400"/>
      <c r="IV23" s="400"/>
      <c r="IW23" s="400"/>
    </row>
    <row r="24" spans="1:257" s="401" customFormat="1" x14ac:dyDescent="0.2">
      <c r="A24" s="400"/>
      <c r="B24" s="243"/>
      <c r="C24" s="431"/>
      <c r="D24" s="432" t="s">
        <v>746</v>
      </c>
      <c r="E24" s="433"/>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0"/>
      <c r="AY24" s="400"/>
      <c r="AZ24" s="400"/>
      <c r="BA24" s="400"/>
      <c r="BB24" s="400"/>
      <c r="BC24" s="400"/>
      <c r="BD24" s="400"/>
      <c r="BE24" s="400"/>
      <c r="BF24" s="400"/>
      <c r="BG24" s="400"/>
      <c r="BH24" s="400"/>
      <c r="BI24" s="400"/>
      <c r="BJ24" s="400"/>
      <c r="BK24" s="400"/>
      <c r="BL24" s="400"/>
      <c r="BM24" s="400"/>
      <c r="BN24" s="400"/>
      <c r="BO24" s="400"/>
      <c r="BP24" s="400"/>
      <c r="BQ24" s="400"/>
      <c r="BR24" s="400"/>
      <c r="BS24" s="400"/>
      <c r="BT24" s="400"/>
      <c r="BU24" s="400"/>
      <c r="BV24" s="400"/>
      <c r="BW24" s="400"/>
      <c r="BX24" s="400"/>
      <c r="BY24" s="400"/>
      <c r="BZ24" s="400"/>
      <c r="CA24" s="400"/>
      <c r="CB24" s="400"/>
      <c r="CC24" s="400"/>
      <c r="CD24" s="400"/>
      <c r="CE24" s="400"/>
      <c r="CF24" s="400"/>
      <c r="CG24" s="400"/>
      <c r="CH24" s="400"/>
      <c r="CI24" s="400"/>
      <c r="CJ24" s="400"/>
      <c r="CK24" s="400"/>
      <c r="CL24" s="400"/>
      <c r="CM24" s="400"/>
      <c r="CN24" s="400"/>
      <c r="CO24" s="400"/>
      <c r="CP24" s="400"/>
      <c r="CQ24" s="400"/>
      <c r="CR24" s="400"/>
      <c r="CS24" s="400"/>
      <c r="CT24" s="400"/>
      <c r="CU24" s="400"/>
      <c r="CV24" s="400"/>
      <c r="CW24" s="400"/>
      <c r="CX24" s="400"/>
      <c r="CY24" s="400"/>
      <c r="CZ24" s="400"/>
      <c r="DA24" s="400"/>
      <c r="DB24" s="400"/>
      <c r="DC24" s="400"/>
      <c r="DD24" s="400"/>
      <c r="DE24" s="400"/>
      <c r="DF24" s="400"/>
      <c r="DG24" s="400"/>
      <c r="DH24" s="400"/>
      <c r="DI24" s="400"/>
      <c r="DJ24" s="400"/>
      <c r="DK24" s="400"/>
      <c r="DL24" s="400"/>
      <c r="DM24" s="400"/>
      <c r="DN24" s="400"/>
      <c r="DO24" s="400"/>
      <c r="DP24" s="400"/>
      <c r="DQ24" s="400"/>
      <c r="DR24" s="400"/>
      <c r="DS24" s="400"/>
      <c r="DT24" s="400"/>
      <c r="DU24" s="400"/>
      <c r="DV24" s="400"/>
      <c r="DW24" s="400"/>
      <c r="DX24" s="400"/>
      <c r="DY24" s="400"/>
      <c r="DZ24" s="400"/>
      <c r="EA24" s="400"/>
      <c r="EB24" s="400"/>
      <c r="EC24" s="400"/>
      <c r="ED24" s="400"/>
      <c r="EE24" s="400"/>
      <c r="EF24" s="400"/>
      <c r="EG24" s="400"/>
      <c r="EH24" s="400"/>
      <c r="EI24" s="400"/>
      <c r="EJ24" s="400"/>
      <c r="EK24" s="400"/>
      <c r="EL24" s="400"/>
      <c r="EM24" s="400"/>
      <c r="EN24" s="400"/>
      <c r="EO24" s="400"/>
      <c r="EP24" s="400"/>
      <c r="EQ24" s="400"/>
      <c r="ER24" s="400"/>
      <c r="ES24" s="400"/>
      <c r="ET24" s="400"/>
      <c r="EU24" s="400"/>
      <c r="EV24" s="400"/>
      <c r="EW24" s="400"/>
      <c r="EX24" s="400"/>
      <c r="EY24" s="400"/>
      <c r="EZ24" s="400"/>
      <c r="FA24" s="400"/>
      <c r="FB24" s="400"/>
      <c r="FC24" s="400"/>
      <c r="FD24" s="400"/>
      <c r="FE24" s="400"/>
      <c r="FF24" s="400"/>
      <c r="FG24" s="400"/>
      <c r="FH24" s="400"/>
      <c r="FI24" s="400"/>
      <c r="FJ24" s="400"/>
      <c r="FK24" s="400"/>
      <c r="FL24" s="400"/>
      <c r="FM24" s="400"/>
      <c r="FN24" s="400"/>
      <c r="FO24" s="400"/>
      <c r="FP24" s="400"/>
      <c r="FQ24" s="400"/>
      <c r="FR24" s="400"/>
      <c r="FS24" s="400"/>
      <c r="FT24" s="400"/>
      <c r="FU24" s="400"/>
      <c r="FV24" s="400"/>
      <c r="FW24" s="400"/>
      <c r="FX24" s="400"/>
      <c r="FY24" s="400"/>
      <c r="FZ24" s="400"/>
      <c r="GA24" s="400"/>
      <c r="GB24" s="400"/>
      <c r="GC24" s="400"/>
      <c r="GD24" s="400"/>
      <c r="GE24" s="400"/>
      <c r="GF24" s="400"/>
      <c r="GG24" s="400"/>
      <c r="GH24" s="400"/>
      <c r="GI24" s="400"/>
      <c r="GJ24" s="400"/>
      <c r="GK24" s="400"/>
      <c r="GL24" s="400"/>
      <c r="GM24" s="400"/>
      <c r="GN24" s="400"/>
      <c r="GO24" s="400"/>
      <c r="GP24" s="400"/>
      <c r="GQ24" s="400"/>
      <c r="GR24" s="400"/>
      <c r="GS24" s="400"/>
      <c r="GT24" s="400"/>
      <c r="GU24" s="400"/>
      <c r="GV24" s="400"/>
      <c r="GW24" s="400"/>
      <c r="GX24" s="400"/>
      <c r="GY24" s="400"/>
      <c r="GZ24" s="400"/>
      <c r="HA24" s="400"/>
      <c r="HB24" s="400"/>
      <c r="HC24" s="400"/>
      <c r="HD24" s="400"/>
      <c r="HE24" s="400"/>
      <c r="HF24" s="400"/>
      <c r="HG24" s="400"/>
      <c r="HH24" s="400"/>
      <c r="HI24" s="400"/>
      <c r="HJ24" s="400"/>
      <c r="HK24" s="400"/>
      <c r="HL24" s="400"/>
      <c r="HM24" s="400"/>
      <c r="HN24" s="400"/>
      <c r="HO24" s="400"/>
      <c r="HP24" s="400"/>
      <c r="HQ24" s="400"/>
      <c r="HR24" s="400"/>
      <c r="HS24" s="400"/>
      <c r="HT24" s="400"/>
      <c r="HU24" s="400"/>
      <c r="HV24" s="400"/>
      <c r="HW24" s="400"/>
      <c r="HX24" s="400"/>
      <c r="HY24" s="400"/>
      <c r="HZ24" s="400"/>
      <c r="IA24" s="400"/>
      <c r="IB24" s="400"/>
      <c r="IC24" s="400"/>
      <c r="ID24" s="400"/>
      <c r="IE24" s="400"/>
      <c r="IF24" s="400"/>
      <c r="IG24" s="400"/>
      <c r="IH24" s="400"/>
      <c r="II24" s="400"/>
      <c r="IJ24" s="400"/>
      <c r="IK24" s="400"/>
      <c r="IL24" s="400"/>
      <c r="IM24" s="400"/>
      <c r="IN24" s="400"/>
      <c r="IO24" s="400"/>
      <c r="IP24" s="400"/>
      <c r="IQ24" s="400"/>
      <c r="IR24" s="400"/>
      <c r="IS24" s="400"/>
      <c r="IT24" s="400"/>
      <c r="IU24" s="400"/>
      <c r="IV24" s="400"/>
      <c r="IW24" s="400"/>
    </row>
    <row r="25" spans="1:257" s="401" customFormat="1" x14ac:dyDescent="0.2">
      <c r="A25" s="400"/>
      <c r="B25" s="243"/>
      <c r="C25" s="431"/>
      <c r="D25" s="432" t="s">
        <v>747</v>
      </c>
      <c r="E25" s="433"/>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c r="BX25" s="400"/>
      <c r="BY25" s="400"/>
      <c r="BZ25" s="400"/>
      <c r="CA25" s="400"/>
      <c r="CB25" s="400"/>
      <c r="CC25" s="400"/>
      <c r="CD25" s="400"/>
      <c r="CE25" s="400"/>
      <c r="CF25" s="400"/>
      <c r="CG25" s="400"/>
      <c r="CH25" s="400"/>
      <c r="CI25" s="400"/>
      <c r="CJ25" s="400"/>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400"/>
      <c r="DJ25" s="400"/>
      <c r="DK25" s="400"/>
      <c r="DL25" s="400"/>
      <c r="DM25" s="400"/>
      <c r="DN25" s="400"/>
      <c r="DO25" s="400"/>
      <c r="DP25" s="400"/>
      <c r="DQ25" s="400"/>
      <c r="DR25" s="400"/>
      <c r="DS25" s="400"/>
      <c r="DT25" s="400"/>
      <c r="DU25" s="400"/>
      <c r="DV25" s="400"/>
      <c r="DW25" s="400"/>
      <c r="DX25" s="400"/>
      <c r="DY25" s="400"/>
      <c r="DZ25" s="400"/>
      <c r="EA25" s="400"/>
      <c r="EB25" s="400"/>
      <c r="EC25" s="400"/>
      <c r="ED25" s="400"/>
      <c r="EE25" s="400"/>
      <c r="EF25" s="400"/>
      <c r="EG25" s="400"/>
      <c r="EH25" s="400"/>
      <c r="EI25" s="400"/>
      <c r="EJ25" s="400"/>
      <c r="EK25" s="400"/>
      <c r="EL25" s="400"/>
      <c r="EM25" s="400"/>
      <c r="EN25" s="400"/>
      <c r="EO25" s="400"/>
      <c r="EP25" s="400"/>
      <c r="EQ25" s="400"/>
      <c r="ER25" s="400"/>
      <c r="ES25" s="400"/>
      <c r="ET25" s="400"/>
      <c r="EU25" s="400"/>
      <c r="EV25" s="400"/>
      <c r="EW25" s="400"/>
      <c r="EX25" s="400"/>
      <c r="EY25" s="400"/>
      <c r="EZ25" s="400"/>
      <c r="FA25" s="400"/>
      <c r="FB25" s="400"/>
      <c r="FC25" s="400"/>
      <c r="FD25" s="400"/>
      <c r="FE25" s="400"/>
      <c r="FF25" s="400"/>
      <c r="FG25" s="400"/>
      <c r="FH25" s="400"/>
      <c r="FI25" s="400"/>
      <c r="FJ25" s="400"/>
      <c r="FK25" s="400"/>
      <c r="FL25" s="400"/>
      <c r="FM25" s="400"/>
      <c r="FN25" s="400"/>
      <c r="FO25" s="400"/>
      <c r="FP25" s="400"/>
      <c r="FQ25" s="400"/>
      <c r="FR25" s="400"/>
      <c r="FS25" s="400"/>
      <c r="FT25" s="400"/>
      <c r="FU25" s="400"/>
      <c r="FV25" s="400"/>
      <c r="FW25" s="400"/>
      <c r="FX25" s="400"/>
      <c r="FY25" s="400"/>
      <c r="FZ25" s="400"/>
      <c r="GA25" s="400"/>
      <c r="GB25" s="400"/>
      <c r="GC25" s="400"/>
      <c r="GD25" s="400"/>
      <c r="GE25" s="400"/>
      <c r="GF25" s="400"/>
      <c r="GG25" s="400"/>
      <c r="GH25" s="400"/>
      <c r="GI25" s="400"/>
      <c r="GJ25" s="400"/>
      <c r="GK25" s="400"/>
      <c r="GL25" s="400"/>
      <c r="GM25" s="400"/>
      <c r="GN25" s="400"/>
      <c r="GO25" s="400"/>
      <c r="GP25" s="400"/>
      <c r="GQ25" s="400"/>
      <c r="GR25" s="400"/>
      <c r="GS25" s="400"/>
      <c r="GT25" s="400"/>
      <c r="GU25" s="400"/>
      <c r="GV25" s="400"/>
      <c r="GW25" s="400"/>
      <c r="GX25" s="400"/>
      <c r="GY25" s="400"/>
      <c r="GZ25" s="400"/>
      <c r="HA25" s="400"/>
      <c r="HB25" s="400"/>
      <c r="HC25" s="400"/>
      <c r="HD25" s="400"/>
      <c r="HE25" s="400"/>
      <c r="HF25" s="400"/>
      <c r="HG25" s="400"/>
      <c r="HH25" s="400"/>
      <c r="HI25" s="400"/>
      <c r="HJ25" s="400"/>
      <c r="HK25" s="400"/>
      <c r="HL25" s="400"/>
      <c r="HM25" s="400"/>
      <c r="HN25" s="400"/>
      <c r="HO25" s="400"/>
      <c r="HP25" s="400"/>
      <c r="HQ25" s="400"/>
      <c r="HR25" s="400"/>
      <c r="HS25" s="400"/>
      <c r="HT25" s="400"/>
      <c r="HU25" s="400"/>
      <c r="HV25" s="400"/>
      <c r="HW25" s="400"/>
      <c r="HX25" s="400"/>
      <c r="HY25" s="400"/>
      <c r="HZ25" s="400"/>
      <c r="IA25" s="400"/>
      <c r="IB25" s="400"/>
      <c r="IC25" s="400"/>
      <c r="ID25" s="400"/>
      <c r="IE25" s="400"/>
      <c r="IF25" s="400"/>
      <c r="IG25" s="400"/>
      <c r="IH25" s="400"/>
      <c r="II25" s="400"/>
      <c r="IJ25" s="400"/>
      <c r="IK25" s="400"/>
      <c r="IL25" s="400"/>
      <c r="IM25" s="400"/>
      <c r="IN25" s="400"/>
      <c r="IO25" s="400"/>
      <c r="IP25" s="400"/>
      <c r="IQ25" s="400"/>
      <c r="IR25" s="400"/>
      <c r="IS25" s="400"/>
      <c r="IT25" s="400"/>
      <c r="IU25" s="400"/>
      <c r="IV25" s="400"/>
      <c r="IW25" s="400"/>
    </row>
    <row r="26" spans="1:257" s="401" customFormat="1" x14ac:dyDescent="0.2">
      <c r="A26" s="400"/>
      <c r="B26" s="243"/>
      <c r="C26" s="431"/>
      <c r="D26" s="432" t="s">
        <v>748</v>
      </c>
      <c r="E26" s="433"/>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c r="CF26" s="400"/>
      <c r="CG26" s="400"/>
      <c r="CH26" s="400"/>
      <c r="CI26" s="400"/>
      <c r="CJ26" s="400"/>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400"/>
      <c r="DJ26" s="400"/>
      <c r="DK26" s="400"/>
      <c r="DL26" s="400"/>
      <c r="DM26" s="400"/>
      <c r="DN26" s="400"/>
      <c r="DO26" s="400"/>
      <c r="DP26" s="400"/>
      <c r="DQ26" s="400"/>
      <c r="DR26" s="400"/>
      <c r="DS26" s="400"/>
      <c r="DT26" s="400"/>
      <c r="DU26" s="400"/>
      <c r="DV26" s="400"/>
      <c r="DW26" s="400"/>
      <c r="DX26" s="400"/>
      <c r="DY26" s="400"/>
      <c r="DZ26" s="400"/>
      <c r="EA26" s="400"/>
      <c r="EB26" s="400"/>
      <c r="EC26" s="400"/>
      <c r="ED26" s="400"/>
      <c r="EE26" s="400"/>
      <c r="EF26" s="400"/>
      <c r="EG26" s="400"/>
      <c r="EH26" s="400"/>
      <c r="EI26" s="400"/>
      <c r="EJ26" s="400"/>
      <c r="EK26" s="400"/>
      <c r="EL26" s="400"/>
      <c r="EM26" s="400"/>
      <c r="EN26" s="400"/>
      <c r="EO26" s="400"/>
      <c r="EP26" s="400"/>
      <c r="EQ26" s="400"/>
      <c r="ER26" s="400"/>
      <c r="ES26" s="400"/>
      <c r="ET26" s="400"/>
      <c r="EU26" s="400"/>
      <c r="EV26" s="400"/>
      <c r="EW26" s="400"/>
      <c r="EX26" s="400"/>
      <c r="EY26" s="400"/>
      <c r="EZ26" s="400"/>
      <c r="FA26" s="400"/>
      <c r="FB26" s="400"/>
      <c r="FC26" s="400"/>
      <c r="FD26" s="400"/>
      <c r="FE26" s="400"/>
      <c r="FF26" s="400"/>
      <c r="FG26" s="400"/>
      <c r="FH26" s="400"/>
      <c r="FI26" s="400"/>
      <c r="FJ26" s="400"/>
      <c r="FK26" s="400"/>
      <c r="FL26" s="400"/>
      <c r="FM26" s="400"/>
      <c r="FN26" s="400"/>
      <c r="FO26" s="400"/>
      <c r="FP26" s="400"/>
      <c r="FQ26" s="400"/>
      <c r="FR26" s="400"/>
      <c r="FS26" s="400"/>
      <c r="FT26" s="400"/>
      <c r="FU26" s="400"/>
      <c r="FV26" s="400"/>
      <c r="FW26" s="400"/>
      <c r="FX26" s="400"/>
      <c r="FY26" s="400"/>
      <c r="FZ26" s="400"/>
      <c r="GA26" s="400"/>
      <c r="GB26" s="400"/>
      <c r="GC26" s="400"/>
      <c r="GD26" s="400"/>
      <c r="GE26" s="400"/>
      <c r="GF26" s="400"/>
      <c r="GG26" s="400"/>
      <c r="GH26" s="400"/>
      <c r="GI26" s="400"/>
      <c r="GJ26" s="400"/>
      <c r="GK26" s="400"/>
      <c r="GL26" s="400"/>
      <c r="GM26" s="400"/>
      <c r="GN26" s="400"/>
      <c r="GO26" s="400"/>
      <c r="GP26" s="400"/>
      <c r="GQ26" s="400"/>
      <c r="GR26" s="400"/>
      <c r="GS26" s="400"/>
      <c r="GT26" s="400"/>
      <c r="GU26" s="400"/>
      <c r="GV26" s="400"/>
      <c r="GW26" s="400"/>
      <c r="GX26" s="400"/>
      <c r="GY26" s="400"/>
      <c r="GZ26" s="400"/>
      <c r="HA26" s="400"/>
      <c r="HB26" s="400"/>
      <c r="HC26" s="400"/>
      <c r="HD26" s="400"/>
      <c r="HE26" s="400"/>
      <c r="HF26" s="400"/>
      <c r="HG26" s="400"/>
      <c r="HH26" s="400"/>
      <c r="HI26" s="400"/>
      <c r="HJ26" s="400"/>
      <c r="HK26" s="400"/>
      <c r="HL26" s="400"/>
      <c r="HM26" s="400"/>
      <c r="HN26" s="400"/>
      <c r="HO26" s="400"/>
      <c r="HP26" s="400"/>
      <c r="HQ26" s="400"/>
      <c r="HR26" s="400"/>
      <c r="HS26" s="400"/>
      <c r="HT26" s="400"/>
      <c r="HU26" s="400"/>
      <c r="HV26" s="400"/>
      <c r="HW26" s="400"/>
      <c r="HX26" s="400"/>
      <c r="HY26" s="400"/>
      <c r="HZ26" s="400"/>
      <c r="IA26" s="400"/>
      <c r="IB26" s="400"/>
      <c r="IC26" s="400"/>
      <c r="ID26" s="400"/>
      <c r="IE26" s="400"/>
      <c r="IF26" s="400"/>
      <c r="IG26" s="400"/>
      <c r="IH26" s="400"/>
      <c r="II26" s="400"/>
      <c r="IJ26" s="400"/>
      <c r="IK26" s="400"/>
      <c r="IL26" s="400"/>
      <c r="IM26" s="400"/>
      <c r="IN26" s="400"/>
      <c r="IO26" s="400"/>
      <c r="IP26" s="400"/>
      <c r="IQ26" s="400"/>
      <c r="IR26" s="400"/>
      <c r="IS26" s="400"/>
      <c r="IT26" s="400"/>
      <c r="IU26" s="400"/>
      <c r="IV26" s="400"/>
      <c r="IW26" s="400"/>
    </row>
    <row r="27" spans="1:257" s="401" customFormat="1" x14ac:dyDescent="0.2">
      <c r="A27" s="400"/>
      <c r="B27" s="243"/>
      <c r="C27" s="431"/>
      <c r="D27" s="432" t="s">
        <v>749</v>
      </c>
      <c r="E27" s="433"/>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0"/>
      <c r="BB27" s="400"/>
      <c r="BC27" s="400"/>
      <c r="BD27" s="400"/>
      <c r="BE27" s="400"/>
      <c r="BF27" s="400"/>
      <c r="BG27" s="400"/>
      <c r="BH27" s="400"/>
      <c r="BI27" s="400"/>
      <c r="BJ27" s="400"/>
      <c r="BK27" s="400"/>
      <c r="BL27" s="400"/>
      <c r="BM27" s="400"/>
      <c r="BN27" s="400"/>
      <c r="BO27" s="400"/>
      <c r="BP27" s="400"/>
      <c r="BQ27" s="400"/>
      <c r="BR27" s="400"/>
      <c r="BS27" s="400"/>
      <c r="BT27" s="400"/>
      <c r="BU27" s="400"/>
      <c r="BV27" s="400"/>
      <c r="BW27" s="400"/>
      <c r="BX27" s="400"/>
      <c r="BY27" s="400"/>
      <c r="BZ27" s="400"/>
      <c r="CA27" s="400"/>
      <c r="CB27" s="400"/>
      <c r="CC27" s="400"/>
      <c r="CD27" s="400"/>
      <c r="CE27" s="400"/>
      <c r="CF27" s="400"/>
      <c r="CG27" s="400"/>
      <c r="CH27" s="400"/>
      <c r="CI27" s="400"/>
      <c r="CJ27" s="400"/>
      <c r="CK27" s="400"/>
      <c r="CL27" s="400"/>
      <c r="CM27" s="400"/>
      <c r="CN27" s="400"/>
      <c r="CO27" s="400"/>
      <c r="CP27" s="400"/>
      <c r="CQ27" s="400"/>
      <c r="CR27" s="400"/>
      <c r="CS27" s="400"/>
      <c r="CT27" s="400"/>
      <c r="CU27" s="400"/>
      <c r="CV27" s="400"/>
      <c r="CW27" s="400"/>
      <c r="CX27" s="400"/>
      <c r="CY27" s="400"/>
      <c r="CZ27" s="400"/>
      <c r="DA27" s="400"/>
      <c r="DB27" s="400"/>
      <c r="DC27" s="400"/>
      <c r="DD27" s="400"/>
      <c r="DE27" s="400"/>
      <c r="DF27" s="400"/>
      <c r="DG27" s="400"/>
      <c r="DH27" s="400"/>
      <c r="DI27" s="400"/>
      <c r="DJ27" s="400"/>
      <c r="DK27" s="400"/>
      <c r="DL27" s="400"/>
      <c r="DM27" s="400"/>
      <c r="DN27" s="400"/>
      <c r="DO27" s="400"/>
      <c r="DP27" s="400"/>
      <c r="DQ27" s="400"/>
      <c r="DR27" s="400"/>
      <c r="DS27" s="400"/>
      <c r="DT27" s="400"/>
      <c r="DU27" s="400"/>
      <c r="DV27" s="400"/>
      <c r="DW27" s="400"/>
      <c r="DX27" s="400"/>
      <c r="DY27" s="400"/>
      <c r="DZ27" s="400"/>
      <c r="EA27" s="400"/>
      <c r="EB27" s="400"/>
      <c r="EC27" s="400"/>
      <c r="ED27" s="400"/>
      <c r="EE27" s="400"/>
      <c r="EF27" s="400"/>
      <c r="EG27" s="400"/>
      <c r="EH27" s="400"/>
      <c r="EI27" s="400"/>
      <c r="EJ27" s="400"/>
      <c r="EK27" s="400"/>
      <c r="EL27" s="400"/>
      <c r="EM27" s="400"/>
      <c r="EN27" s="400"/>
      <c r="EO27" s="400"/>
      <c r="EP27" s="400"/>
      <c r="EQ27" s="400"/>
      <c r="ER27" s="400"/>
      <c r="ES27" s="400"/>
      <c r="ET27" s="400"/>
      <c r="EU27" s="400"/>
      <c r="EV27" s="400"/>
      <c r="EW27" s="400"/>
      <c r="EX27" s="400"/>
      <c r="EY27" s="400"/>
      <c r="EZ27" s="400"/>
      <c r="FA27" s="400"/>
      <c r="FB27" s="400"/>
      <c r="FC27" s="400"/>
      <c r="FD27" s="400"/>
      <c r="FE27" s="400"/>
      <c r="FF27" s="400"/>
      <c r="FG27" s="400"/>
      <c r="FH27" s="400"/>
      <c r="FI27" s="400"/>
      <c r="FJ27" s="400"/>
      <c r="FK27" s="400"/>
      <c r="FL27" s="400"/>
      <c r="FM27" s="400"/>
      <c r="FN27" s="400"/>
      <c r="FO27" s="400"/>
      <c r="FP27" s="400"/>
      <c r="FQ27" s="400"/>
      <c r="FR27" s="400"/>
      <c r="FS27" s="400"/>
      <c r="FT27" s="400"/>
      <c r="FU27" s="400"/>
      <c r="FV27" s="400"/>
      <c r="FW27" s="400"/>
      <c r="FX27" s="400"/>
      <c r="FY27" s="400"/>
      <c r="FZ27" s="400"/>
      <c r="GA27" s="400"/>
      <c r="GB27" s="400"/>
      <c r="GC27" s="400"/>
      <c r="GD27" s="400"/>
      <c r="GE27" s="400"/>
      <c r="GF27" s="400"/>
      <c r="GG27" s="400"/>
      <c r="GH27" s="400"/>
      <c r="GI27" s="400"/>
      <c r="GJ27" s="400"/>
      <c r="GK27" s="400"/>
      <c r="GL27" s="400"/>
      <c r="GM27" s="400"/>
      <c r="GN27" s="400"/>
      <c r="GO27" s="400"/>
      <c r="GP27" s="400"/>
      <c r="GQ27" s="400"/>
      <c r="GR27" s="400"/>
      <c r="GS27" s="400"/>
      <c r="GT27" s="400"/>
      <c r="GU27" s="400"/>
      <c r="GV27" s="400"/>
      <c r="GW27" s="400"/>
      <c r="GX27" s="400"/>
      <c r="GY27" s="400"/>
      <c r="GZ27" s="400"/>
      <c r="HA27" s="400"/>
      <c r="HB27" s="400"/>
      <c r="HC27" s="400"/>
      <c r="HD27" s="400"/>
      <c r="HE27" s="400"/>
      <c r="HF27" s="400"/>
      <c r="HG27" s="400"/>
      <c r="HH27" s="400"/>
      <c r="HI27" s="400"/>
      <c r="HJ27" s="400"/>
      <c r="HK27" s="400"/>
      <c r="HL27" s="400"/>
      <c r="HM27" s="400"/>
      <c r="HN27" s="400"/>
      <c r="HO27" s="400"/>
      <c r="HP27" s="400"/>
      <c r="HQ27" s="400"/>
      <c r="HR27" s="400"/>
      <c r="HS27" s="400"/>
      <c r="HT27" s="400"/>
      <c r="HU27" s="400"/>
      <c r="HV27" s="400"/>
      <c r="HW27" s="400"/>
      <c r="HX27" s="400"/>
      <c r="HY27" s="400"/>
      <c r="HZ27" s="400"/>
      <c r="IA27" s="400"/>
      <c r="IB27" s="400"/>
      <c r="IC27" s="400"/>
      <c r="ID27" s="400"/>
      <c r="IE27" s="400"/>
      <c r="IF27" s="400"/>
      <c r="IG27" s="400"/>
      <c r="IH27" s="400"/>
      <c r="II27" s="400"/>
      <c r="IJ27" s="400"/>
      <c r="IK27" s="400"/>
      <c r="IL27" s="400"/>
      <c r="IM27" s="400"/>
      <c r="IN27" s="400"/>
      <c r="IO27" s="400"/>
      <c r="IP27" s="400"/>
      <c r="IQ27" s="400"/>
      <c r="IR27" s="400"/>
      <c r="IS27" s="400"/>
      <c r="IT27" s="400"/>
      <c r="IU27" s="400"/>
      <c r="IV27" s="400"/>
      <c r="IW27" s="400"/>
    </row>
    <row r="28" spans="1:257" s="401" customFormat="1" x14ac:dyDescent="0.2">
      <c r="A28" s="400"/>
      <c r="B28" s="243"/>
      <c r="C28" s="431"/>
      <c r="D28" s="432" t="s">
        <v>750</v>
      </c>
      <c r="E28" s="433"/>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0"/>
      <c r="BI28" s="400"/>
      <c r="BJ28" s="400"/>
      <c r="BK28" s="400"/>
      <c r="BL28" s="400"/>
      <c r="BM28" s="400"/>
      <c r="BN28" s="400"/>
      <c r="BO28" s="400"/>
      <c r="BP28" s="400"/>
      <c r="BQ28" s="400"/>
      <c r="BR28" s="400"/>
      <c r="BS28" s="400"/>
      <c r="BT28" s="400"/>
      <c r="BU28" s="400"/>
      <c r="BV28" s="400"/>
      <c r="BW28" s="400"/>
      <c r="BX28" s="400"/>
      <c r="BY28" s="400"/>
      <c r="BZ28" s="400"/>
      <c r="CA28" s="400"/>
      <c r="CB28" s="400"/>
      <c r="CC28" s="400"/>
      <c r="CD28" s="400"/>
      <c r="CE28" s="400"/>
      <c r="CF28" s="400"/>
      <c r="CG28" s="400"/>
      <c r="CH28" s="400"/>
      <c r="CI28" s="400"/>
      <c r="CJ28" s="400"/>
      <c r="CK28" s="400"/>
      <c r="CL28" s="400"/>
      <c r="CM28" s="400"/>
      <c r="CN28" s="400"/>
      <c r="CO28" s="400"/>
      <c r="CP28" s="400"/>
      <c r="CQ28" s="400"/>
      <c r="CR28" s="400"/>
      <c r="CS28" s="400"/>
      <c r="CT28" s="400"/>
      <c r="CU28" s="400"/>
      <c r="CV28" s="400"/>
      <c r="CW28" s="400"/>
      <c r="CX28" s="400"/>
      <c r="CY28" s="400"/>
      <c r="CZ28" s="400"/>
      <c r="DA28" s="400"/>
      <c r="DB28" s="400"/>
      <c r="DC28" s="400"/>
      <c r="DD28" s="400"/>
      <c r="DE28" s="400"/>
      <c r="DF28" s="400"/>
      <c r="DG28" s="400"/>
      <c r="DH28" s="400"/>
      <c r="DI28" s="400"/>
      <c r="DJ28" s="400"/>
      <c r="DK28" s="400"/>
      <c r="DL28" s="400"/>
      <c r="DM28" s="400"/>
      <c r="DN28" s="400"/>
      <c r="DO28" s="400"/>
      <c r="DP28" s="400"/>
      <c r="DQ28" s="400"/>
      <c r="DR28" s="400"/>
      <c r="DS28" s="400"/>
      <c r="DT28" s="400"/>
      <c r="DU28" s="400"/>
      <c r="DV28" s="400"/>
      <c r="DW28" s="400"/>
      <c r="DX28" s="400"/>
      <c r="DY28" s="400"/>
      <c r="DZ28" s="400"/>
      <c r="EA28" s="400"/>
      <c r="EB28" s="400"/>
      <c r="EC28" s="400"/>
      <c r="ED28" s="400"/>
      <c r="EE28" s="400"/>
      <c r="EF28" s="400"/>
      <c r="EG28" s="400"/>
      <c r="EH28" s="400"/>
      <c r="EI28" s="400"/>
      <c r="EJ28" s="400"/>
      <c r="EK28" s="400"/>
      <c r="EL28" s="400"/>
      <c r="EM28" s="400"/>
      <c r="EN28" s="400"/>
      <c r="EO28" s="400"/>
      <c r="EP28" s="400"/>
      <c r="EQ28" s="400"/>
      <c r="ER28" s="400"/>
      <c r="ES28" s="400"/>
      <c r="ET28" s="400"/>
      <c r="EU28" s="400"/>
      <c r="EV28" s="400"/>
      <c r="EW28" s="400"/>
      <c r="EX28" s="400"/>
      <c r="EY28" s="400"/>
      <c r="EZ28" s="400"/>
      <c r="FA28" s="400"/>
      <c r="FB28" s="400"/>
      <c r="FC28" s="400"/>
      <c r="FD28" s="400"/>
      <c r="FE28" s="400"/>
      <c r="FF28" s="400"/>
      <c r="FG28" s="400"/>
      <c r="FH28" s="400"/>
      <c r="FI28" s="400"/>
      <c r="FJ28" s="400"/>
      <c r="FK28" s="400"/>
      <c r="FL28" s="400"/>
      <c r="FM28" s="400"/>
      <c r="FN28" s="400"/>
      <c r="FO28" s="400"/>
      <c r="FP28" s="400"/>
      <c r="FQ28" s="400"/>
      <c r="FR28" s="400"/>
      <c r="FS28" s="400"/>
      <c r="FT28" s="400"/>
      <c r="FU28" s="400"/>
      <c r="FV28" s="400"/>
      <c r="FW28" s="400"/>
      <c r="FX28" s="400"/>
      <c r="FY28" s="400"/>
      <c r="FZ28" s="400"/>
      <c r="GA28" s="400"/>
      <c r="GB28" s="400"/>
      <c r="GC28" s="400"/>
      <c r="GD28" s="400"/>
      <c r="GE28" s="400"/>
      <c r="GF28" s="400"/>
      <c r="GG28" s="400"/>
      <c r="GH28" s="400"/>
      <c r="GI28" s="400"/>
      <c r="GJ28" s="400"/>
      <c r="GK28" s="400"/>
      <c r="GL28" s="400"/>
      <c r="GM28" s="400"/>
      <c r="GN28" s="400"/>
      <c r="GO28" s="400"/>
      <c r="GP28" s="400"/>
      <c r="GQ28" s="400"/>
      <c r="GR28" s="400"/>
      <c r="GS28" s="400"/>
      <c r="GT28" s="400"/>
      <c r="GU28" s="400"/>
      <c r="GV28" s="400"/>
      <c r="GW28" s="400"/>
      <c r="GX28" s="400"/>
      <c r="GY28" s="400"/>
      <c r="GZ28" s="400"/>
      <c r="HA28" s="400"/>
      <c r="HB28" s="400"/>
      <c r="HC28" s="400"/>
      <c r="HD28" s="400"/>
      <c r="HE28" s="400"/>
      <c r="HF28" s="400"/>
      <c r="HG28" s="400"/>
      <c r="HH28" s="400"/>
      <c r="HI28" s="400"/>
      <c r="HJ28" s="400"/>
      <c r="HK28" s="400"/>
      <c r="HL28" s="400"/>
      <c r="HM28" s="400"/>
      <c r="HN28" s="400"/>
      <c r="HO28" s="400"/>
      <c r="HP28" s="400"/>
      <c r="HQ28" s="400"/>
      <c r="HR28" s="400"/>
      <c r="HS28" s="400"/>
      <c r="HT28" s="400"/>
      <c r="HU28" s="400"/>
      <c r="HV28" s="400"/>
      <c r="HW28" s="400"/>
      <c r="HX28" s="400"/>
      <c r="HY28" s="400"/>
      <c r="HZ28" s="400"/>
      <c r="IA28" s="400"/>
      <c r="IB28" s="400"/>
      <c r="IC28" s="400"/>
      <c r="ID28" s="400"/>
      <c r="IE28" s="400"/>
      <c r="IF28" s="400"/>
      <c r="IG28" s="400"/>
      <c r="IH28" s="400"/>
      <c r="II28" s="400"/>
      <c r="IJ28" s="400"/>
      <c r="IK28" s="400"/>
      <c r="IL28" s="400"/>
      <c r="IM28" s="400"/>
      <c r="IN28" s="400"/>
      <c r="IO28" s="400"/>
      <c r="IP28" s="400"/>
      <c r="IQ28" s="400"/>
      <c r="IR28" s="400"/>
      <c r="IS28" s="400"/>
      <c r="IT28" s="400"/>
      <c r="IU28" s="400"/>
      <c r="IV28" s="400"/>
      <c r="IW28" s="400"/>
    </row>
    <row r="29" spans="1:257" s="401" customFormat="1" x14ac:dyDescent="0.2">
      <c r="A29" s="400"/>
      <c r="B29" s="243"/>
      <c r="C29" s="431"/>
      <c r="D29" s="432" t="s">
        <v>751</v>
      </c>
      <c r="E29" s="433"/>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0"/>
      <c r="AY29" s="400"/>
      <c r="AZ29" s="400"/>
      <c r="BA29" s="400"/>
      <c r="BB29" s="400"/>
      <c r="BC29" s="400"/>
      <c r="BD29" s="400"/>
      <c r="BE29" s="400"/>
      <c r="BF29" s="400"/>
      <c r="BG29" s="400"/>
      <c r="BH29" s="400"/>
      <c r="BI29" s="400"/>
      <c r="BJ29" s="400"/>
      <c r="BK29" s="400"/>
      <c r="BL29" s="400"/>
      <c r="BM29" s="400"/>
      <c r="BN29" s="400"/>
      <c r="BO29" s="400"/>
      <c r="BP29" s="400"/>
      <c r="BQ29" s="400"/>
      <c r="BR29" s="400"/>
      <c r="BS29" s="400"/>
      <c r="BT29" s="400"/>
      <c r="BU29" s="400"/>
      <c r="BV29" s="400"/>
      <c r="BW29" s="400"/>
      <c r="BX29" s="400"/>
      <c r="BY29" s="400"/>
      <c r="BZ29" s="400"/>
      <c r="CA29" s="400"/>
      <c r="CB29" s="400"/>
      <c r="CC29" s="400"/>
      <c r="CD29" s="400"/>
      <c r="CE29" s="400"/>
      <c r="CF29" s="400"/>
      <c r="CG29" s="400"/>
      <c r="CH29" s="400"/>
      <c r="CI29" s="400"/>
      <c r="CJ29" s="400"/>
      <c r="CK29" s="400"/>
      <c r="CL29" s="400"/>
      <c r="CM29" s="400"/>
      <c r="CN29" s="400"/>
      <c r="CO29" s="400"/>
      <c r="CP29" s="400"/>
      <c r="CQ29" s="400"/>
      <c r="CR29" s="400"/>
      <c r="CS29" s="400"/>
      <c r="CT29" s="400"/>
      <c r="CU29" s="400"/>
      <c r="CV29" s="400"/>
      <c r="CW29" s="400"/>
      <c r="CX29" s="400"/>
      <c r="CY29" s="400"/>
      <c r="CZ29" s="400"/>
      <c r="DA29" s="400"/>
      <c r="DB29" s="400"/>
      <c r="DC29" s="400"/>
      <c r="DD29" s="400"/>
      <c r="DE29" s="400"/>
      <c r="DF29" s="400"/>
      <c r="DG29" s="400"/>
      <c r="DH29" s="400"/>
      <c r="DI29" s="400"/>
      <c r="DJ29" s="400"/>
      <c r="DK29" s="400"/>
      <c r="DL29" s="400"/>
      <c r="DM29" s="400"/>
      <c r="DN29" s="400"/>
      <c r="DO29" s="400"/>
      <c r="DP29" s="400"/>
      <c r="DQ29" s="400"/>
      <c r="DR29" s="400"/>
      <c r="DS29" s="400"/>
      <c r="DT29" s="400"/>
      <c r="DU29" s="400"/>
      <c r="DV29" s="400"/>
      <c r="DW29" s="400"/>
      <c r="DX29" s="400"/>
      <c r="DY29" s="400"/>
      <c r="DZ29" s="400"/>
      <c r="EA29" s="400"/>
      <c r="EB29" s="400"/>
      <c r="EC29" s="400"/>
      <c r="ED29" s="400"/>
      <c r="EE29" s="400"/>
      <c r="EF29" s="400"/>
      <c r="EG29" s="400"/>
      <c r="EH29" s="400"/>
      <c r="EI29" s="400"/>
      <c r="EJ29" s="400"/>
      <c r="EK29" s="400"/>
      <c r="EL29" s="400"/>
      <c r="EM29" s="400"/>
      <c r="EN29" s="400"/>
      <c r="EO29" s="400"/>
      <c r="EP29" s="400"/>
      <c r="EQ29" s="400"/>
      <c r="ER29" s="400"/>
      <c r="ES29" s="400"/>
      <c r="ET29" s="400"/>
      <c r="EU29" s="400"/>
      <c r="EV29" s="400"/>
      <c r="EW29" s="400"/>
      <c r="EX29" s="400"/>
      <c r="EY29" s="400"/>
      <c r="EZ29" s="400"/>
      <c r="FA29" s="400"/>
      <c r="FB29" s="400"/>
      <c r="FC29" s="400"/>
      <c r="FD29" s="400"/>
      <c r="FE29" s="400"/>
      <c r="FF29" s="400"/>
      <c r="FG29" s="400"/>
      <c r="FH29" s="400"/>
      <c r="FI29" s="400"/>
      <c r="FJ29" s="400"/>
      <c r="FK29" s="400"/>
      <c r="FL29" s="400"/>
      <c r="FM29" s="400"/>
      <c r="FN29" s="400"/>
      <c r="FO29" s="400"/>
      <c r="FP29" s="400"/>
      <c r="FQ29" s="400"/>
      <c r="FR29" s="400"/>
      <c r="FS29" s="400"/>
      <c r="FT29" s="400"/>
      <c r="FU29" s="400"/>
      <c r="FV29" s="400"/>
      <c r="FW29" s="400"/>
      <c r="FX29" s="400"/>
      <c r="FY29" s="400"/>
      <c r="FZ29" s="400"/>
      <c r="GA29" s="400"/>
      <c r="GB29" s="400"/>
      <c r="GC29" s="400"/>
      <c r="GD29" s="400"/>
      <c r="GE29" s="400"/>
      <c r="GF29" s="400"/>
      <c r="GG29" s="400"/>
      <c r="GH29" s="400"/>
      <c r="GI29" s="400"/>
      <c r="GJ29" s="400"/>
      <c r="GK29" s="400"/>
      <c r="GL29" s="400"/>
      <c r="GM29" s="400"/>
      <c r="GN29" s="400"/>
      <c r="GO29" s="400"/>
      <c r="GP29" s="400"/>
      <c r="GQ29" s="400"/>
      <c r="GR29" s="400"/>
      <c r="GS29" s="400"/>
      <c r="GT29" s="400"/>
      <c r="GU29" s="400"/>
      <c r="GV29" s="400"/>
      <c r="GW29" s="400"/>
      <c r="GX29" s="400"/>
      <c r="GY29" s="400"/>
      <c r="GZ29" s="400"/>
      <c r="HA29" s="400"/>
      <c r="HB29" s="400"/>
      <c r="HC29" s="400"/>
      <c r="HD29" s="400"/>
      <c r="HE29" s="400"/>
      <c r="HF29" s="400"/>
      <c r="HG29" s="400"/>
      <c r="HH29" s="400"/>
      <c r="HI29" s="400"/>
      <c r="HJ29" s="400"/>
      <c r="HK29" s="400"/>
      <c r="HL29" s="400"/>
      <c r="HM29" s="400"/>
      <c r="HN29" s="400"/>
      <c r="HO29" s="400"/>
      <c r="HP29" s="400"/>
      <c r="HQ29" s="400"/>
      <c r="HR29" s="400"/>
      <c r="HS29" s="400"/>
      <c r="HT29" s="400"/>
      <c r="HU29" s="400"/>
      <c r="HV29" s="400"/>
      <c r="HW29" s="400"/>
      <c r="HX29" s="400"/>
      <c r="HY29" s="400"/>
      <c r="HZ29" s="400"/>
      <c r="IA29" s="400"/>
      <c r="IB29" s="400"/>
      <c r="IC29" s="400"/>
      <c r="ID29" s="400"/>
      <c r="IE29" s="400"/>
      <c r="IF29" s="400"/>
      <c r="IG29" s="400"/>
      <c r="IH29" s="400"/>
      <c r="II29" s="400"/>
      <c r="IJ29" s="400"/>
      <c r="IK29" s="400"/>
      <c r="IL29" s="400"/>
      <c r="IM29" s="400"/>
      <c r="IN29" s="400"/>
      <c r="IO29" s="400"/>
      <c r="IP29" s="400"/>
      <c r="IQ29" s="400"/>
      <c r="IR29" s="400"/>
      <c r="IS29" s="400"/>
      <c r="IT29" s="400"/>
      <c r="IU29" s="400"/>
      <c r="IV29" s="400"/>
      <c r="IW29" s="400"/>
    </row>
    <row r="30" spans="1:257" s="401" customFormat="1" x14ac:dyDescent="0.2">
      <c r="A30" s="400"/>
      <c r="B30" s="243"/>
      <c r="C30" s="431"/>
      <c r="D30" s="432" t="s">
        <v>752</v>
      </c>
      <c r="E30" s="433"/>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400"/>
      <c r="BN30" s="400"/>
      <c r="BO30" s="400"/>
      <c r="BP30" s="400"/>
      <c r="BQ30" s="400"/>
      <c r="BR30" s="400"/>
      <c r="BS30" s="400"/>
      <c r="BT30" s="400"/>
      <c r="BU30" s="400"/>
      <c r="BV30" s="400"/>
      <c r="BW30" s="400"/>
      <c r="BX30" s="400"/>
      <c r="BY30" s="400"/>
      <c r="BZ30" s="400"/>
      <c r="CA30" s="400"/>
      <c r="CB30" s="400"/>
      <c r="CC30" s="400"/>
      <c r="CD30" s="400"/>
      <c r="CE30" s="400"/>
      <c r="CF30" s="400"/>
      <c r="CG30" s="400"/>
      <c r="CH30" s="400"/>
      <c r="CI30" s="400"/>
      <c r="CJ30" s="400"/>
      <c r="CK30" s="400"/>
      <c r="CL30" s="400"/>
      <c r="CM30" s="400"/>
      <c r="CN30" s="400"/>
      <c r="CO30" s="400"/>
      <c r="CP30" s="400"/>
      <c r="CQ30" s="400"/>
      <c r="CR30" s="400"/>
      <c r="CS30" s="400"/>
      <c r="CT30" s="400"/>
      <c r="CU30" s="400"/>
      <c r="CV30" s="400"/>
      <c r="CW30" s="400"/>
      <c r="CX30" s="400"/>
      <c r="CY30" s="400"/>
      <c r="CZ30" s="400"/>
      <c r="DA30" s="400"/>
      <c r="DB30" s="400"/>
      <c r="DC30" s="400"/>
      <c r="DD30" s="400"/>
      <c r="DE30" s="400"/>
      <c r="DF30" s="400"/>
      <c r="DG30" s="400"/>
      <c r="DH30" s="400"/>
      <c r="DI30" s="400"/>
      <c r="DJ30" s="400"/>
      <c r="DK30" s="400"/>
      <c r="DL30" s="400"/>
      <c r="DM30" s="400"/>
      <c r="DN30" s="400"/>
      <c r="DO30" s="400"/>
      <c r="DP30" s="400"/>
      <c r="DQ30" s="400"/>
      <c r="DR30" s="400"/>
      <c r="DS30" s="400"/>
      <c r="DT30" s="400"/>
      <c r="DU30" s="400"/>
      <c r="DV30" s="400"/>
      <c r="DW30" s="400"/>
      <c r="DX30" s="400"/>
      <c r="DY30" s="400"/>
      <c r="DZ30" s="400"/>
      <c r="EA30" s="400"/>
      <c r="EB30" s="400"/>
      <c r="EC30" s="400"/>
      <c r="ED30" s="400"/>
      <c r="EE30" s="400"/>
      <c r="EF30" s="400"/>
      <c r="EG30" s="400"/>
      <c r="EH30" s="400"/>
      <c r="EI30" s="400"/>
      <c r="EJ30" s="400"/>
      <c r="EK30" s="400"/>
      <c r="EL30" s="400"/>
      <c r="EM30" s="400"/>
      <c r="EN30" s="400"/>
      <c r="EO30" s="400"/>
      <c r="EP30" s="400"/>
      <c r="EQ30" s="400"/>
      <c r="ER30" s="400"/>
      <c r="ES30" s="400"/>
      <c r="ET30" s="400"/>
      <c r="EU30" s="400"/>
      <c r="EV30" s="400"/>
      <c r="EW30" s="400"/>
      <c r="EX30" s="400"/>
      <c r="EY30" s="400"/>
      <c r="EZ30" s="400"/>
      <c r="FA30" s="400"/>
      <c r="FB30" s="400"/>
      <c r="FC30" s="400"/>
      <c r="FD30" s="400"/>
      <c r="FE30" s="400"/>
      <c r="FF30" s="400"/>
      <c r="FG30" s="400"/>
      <c r="FH30" s="400"/>
      <c r="FI30" s="400"/>
      <c r="FJ30" s="400"/>
      <c r="FK30" s="400"/>
      <c r="FL30" s="400"/>
      <c r="FM30" s="400"/>
      <c r="FN30" s="400"/>
      <c r="FO30" s="400"/>
      <c r="FP30" s="400"/>
      <c r="FQ30" s="400"/>
      <c r="FR30" s="400"/>
      <c r="FS30" s="400"/>
      <c r="FT30" s="400"/>
      <c r="FU30" s="400"/>
      <c r="FV30" s="400"/>
      <c r="FW30" s="400"/>
      <c r="FX30" s="400"/>
      <c r="FY30" s="400"/>
      <c r="FZ30" s="400"/>
      <c r="GA30" s="400"/>
      <c r="GB30" s="400"/>
      <c r="GC30" s="400"/>
      <c r="GD30" s="400"/>
      <c r="GE30" s="400"/>
      <c r="GF30" s="400"/>
      <c r="GG30" s="400"/>
      <c r="GH30" s="400"/>
      <c r="GI30" s="400"/>
      <c r="GJ30" s="400"/>
      <c r="GK30" s="400"/>
      <c r="GL30" s="400"/>
      <c r="GM30" s="400"/>
      <c r="GN30" s="400"/>
      <c r="GO30" s="400"/>
      <c r="GP30" s="400"/>
      <c r="GQ30" s="400"/>
      <c r="GR30" s="400"/>
      <c r="GS30" s="400"/>
      <c r="GT30" s="400"/>
      <c r="GU30" s="400"/>
      <c r="GV30" s="400"/>
      <c r="GW30" s="400"/>
      <c r="GX30" s="400"/>
      <c r="GY30" s="400"/>
      <c r="GZ30" s="400"/>
      <c r="HA30" s="400"/>
      <c r="HB30" s="400"/>
      <c r="HC30" s="400"/>
      <c r="HD30" s="400"/>
      <c r="HE30" s="400"/>
      <c r="HF30" s="400"/>
      <c r="HG30" s="400"/>
      <c r="HH30" s="400"/>
      <c r="HI30" s="400"/>
      <c r="HJ30" s="400"/>
      <c r="HK30" s="400"/>
      <c r="HL30" s="400"/>
      <c r="HM30" s="400"/>
      <c r="HN30" s="400"/>
      <c r="HO30" s="400"/>
      <c r="HP30" s="400"/>
      <c r="HQ30" s="400"/>
      <c r="HR30" s="400"/>
      <c r="HS30" s="400"/>
      <c r="HT30" s="400"/>
      <c r="HU30" s="400"/>
      <c r="HV30" s="400"/>
      <c r="HW30" s="400"/>
      <c r="HX30" s="400"/>
      <c r="HY30" s="400"/>
      <c r="HZ30" s="400"/>
      <c r="IA30" s="400"/>
      <c r="IB30" s="400"/>
      <c r="IC30" s="400"/>
      <c r="ID30" s="400"/>
      <c r="IE30" s="400"/>
      <c r="IF30" s="400"/>
      <c r="IG30" s="400"/>
      <c r="IH30" s="400"/>
      <c r="II30" s="400"/>
      <c r="IJ30" s="400"/>
      <c r="IK30" s="400"/>
      <c r="IL30" s="400"/>
      <c r="IM30" s="400"/>
      <c r="IN30" s="400"/>
      <c r="IO30" s="400"/>
      <c r="IP30" s="400"/>
      <c r="IQ30" s="400"/>
      <c r="IR30" s="400"/>
      <c r="IS30" s="400"/>
      <c r="IT30" s="400"/>
      <c r="IU30" s="400"/>
      <c r="IV30" s="400"/>
      <c r="IW30" s="400"/>
    </row>
    <row r="31" spans="1:257" s="401" customFormat="1" x14ac:dyDescent="0.2">
      <c r="A31" s="400"/>
      <c r="B31" s="243"/>
      <c r="C31" s="431"/>
      <c r="D31" s="432" t="s">
        <v>753</v>
      </c>
      <c r="E31" s="433"/>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c r="BA31" s="400"/>
      <c r="BB31" s="400"/>
      <c r="BC31" s="400"/>
      <c r="BD31" s="400"/>
      <c r="BE31" s="400"/>
      <c r="BF31" s="400"/>
      <c r="BG31" s="400"/>
      <c r="BH31" s="400"/>
      <c r="BI31" s="400"/>
      <c r="BJ31" s="400"/>
      <c r="BK31" s="400"/>
      <c r="BL31" s="400"/>
      <c r="BM31" s="400"/>
      <c r="BN31" s="400"/>
      <c r="BO31" s="400"/>
      <c r="BP31" s="400"/>
      <c r="BQ31" s="400"/>
      <c r="BR31" s="400"/>
      <c r="BS31" s="400"/>
      <c r="BT31" s="400"/>
      <c r="BU31" s="400"/>
      <c r="BV31" s="400"/>
      <c r="BW31" s="400"/>
      <c r="BX31" s="400"/>
      <c r="BY31" s="400"/>
      <c r="BZ31" s="400"/>
      <c r="CA31" s="400"/>
      <c r="CB31" s="400"/>
      <c r="CC31" s="400"/>
      <c r="CD31" s="400"/>
      <c r="CE31" s="400"/>
      <c r="CF31" s="400"/>
      <c r="CG31" s="400"/>
      <c r="CH31" s="400"/>
      <c r="CI31" s="400"/>
      <c r="CJ31" s="400"/>
      <c r="CK31" s="400"/>
      <c r="CL31" s="400"/>
      <c r="CM31" s="400"/>
      <c r="CN31" s="400"/>
      <c r="CO31" s="400"/>
      <c r="CP31" s="400"/>
      <c r="CQ31" s="400"/>
      <c r="CR31" s="400"/>
      <c r="CS31" s="400"/>
      <c r="CT31" s="400"/>
      <c r="CU31" s="400"/>
      <c r="CV31" s="400"/>
      <c r="CW31" s="400"/>
      <c r="CX31" s="400"/>
      <c r="CY31" s="400"/>
      <c r="CZ31" s="400"/>
      <c r="DA31" s="400"/>
      <c r="DB31" s="400"/>
      <c r="DC31" s="400"/>
      <c r="DD31" s="400"/>
      <c r="DE31" s="400"/>
      <c r="DF31" s="400"/>
      <c r="DG31" s="400"/>
      <c r="DH31" s="400"/>
      <c r="DI31" s="400"/>
      <c r="DJ31" s="400"/>
      <c r="DK31" s="400"/>
      <c r="DL31" s="400"/>
      <c r="DM31" s="400"/>
      <c r="DN31" s="400"/>
      <c r="DO31" s="400"/>
      <c r="DP31" s="400"/>
      <c r="DQ31" s="400"/>
      <c r="DR31" s="400"/>
      <c r="DS31" s="400"/>
      <c r="DT31" s="400"/>
      <c r="DU31" s="400"/>
      <c r="DV31" s="400"/>
      <c r="DW31" s="400"/>
      <c r="DX31" s="400"/>
      <c r="DY31" s="400"/>
      <c r="DZ31" s="400"/>
      <c r="EA31" s="400"/>
      <c r="EB31" s="400"/>
      <c r="EC31" s="400"/>
      <c r="ED31" s="400"/>
      <c r="EE31" s="400"/>
      <c r="EF31" s="400"/>
      <c r="EG31" s="400"/>
      <c r="EH31" s="400"/>
      <c r="EI31" s="400"/>
      <c r="EJ31" s="400"/>
      <c r="EK31" s="400"/>
      <c r="EL31" s="400"/>
      <c r="EM31" s="400"/>
      <c r="EN31" s="400"/>
      <c r="EO31" s="400"/>
      <c r="EP31" s="400"/>
      <c r="EQ31" s="400"/>
      <c r="ER31" s="400"/>
      <c r="ES31" s="400"/>
      <c r="ET31" s="400"/>
      <c r="EU31" s="400"/>
      <c r="EV31" s="400"/>
      <c r="EW31" s="400"/>
      <c r="EX31" s="400"/>
      <c r="EY31" s="400"/>
      <c r="EZ31" s="400"/>
      <c r="FA31" s="400"/>
      <c r="FB31" s="400"/>
      <c r="FC31" s="400"/>
      <c r="FD31" s="400"/>
      <c r="FE31" s="400"/>
      <c r="FF31" s="400"/>
      <c r="FG31" s="400"/>
      <c r="FH31" s="400"/>
      <c r="FI31" s="400"/>
      <c r="FJ31" s="400"/>
      <c r="FK31" s="400"/>
      <c r="FL31" s="400"/>
      <c r="FM31" s="400"/>
      <c r="FN31" s="400"/>
      <c r="FO31" s="400"/>
      <c r="FP31" s="400"/>
      <c r="FQ31" s="400"/>
      <c r="FR31" s="400"/>
      <c r="FS31" s="400"/>
      <c r="FT31" s="400"/>
      <c r="FU31" s="400"/>
      <c r="FV31" s="400"/>
      <c r="FW31" s="400"/>
      <c r="FX31" s="400"/>
      <c r="FY31" s="400"/>
      <c r="FZ31" s="400"/>
      <c r="GA31" s="400"/>
      <c r="GB31" s="400"/>
      <c r="GC31" s="400"/>
      <c r="GD31" s="400"/>
      <c r="GE31" s="400"/>
      <c r="GF31" s="400"/>
      <c r="GG31" s="400"/>
      <c r="GH31" s="400"/>
      <c r="GI31" s="400"/>
      <c r="GJ31" s="400"/>
      <c r="GK31" s="400"/>
      <c r="GL31" s="400"/>
      <c r="GM31" s="400"/>
      <c r="GN31" s="400"/>
      <c r="GO31" s="400"/>
      <c r="GP31" s="400"/>
      <c r="GQ31" s="400"/>
      <c r="GR31" s="400"/>
      <c r="GS31" s="400"/>
      <c r="GT31" s="400"/>
      <c r="GU31" s="400"/>
      <c r="GV31" s="400"/>
      <c r="GW31" s="400"/>
      <c r="GX31" s="400"/>
      <c r="GY31" s="400"/>
      <c r="GZ31" s="400"/>
      <c r="HA31" s="400"/>
      <c r="HB31" s="400"/>
      <c r="HC31" s="400"/>
      <c r="HD31" s="400"/>
      <c r="HE31" s="400"/>
      <c r="HF31" s="400"/>
      <c r="HG31" s="400"/>
      <c r="HH31" s="400"/>
      <c r="HI31" s="400"/>
      <c r="HJ31" s="400"/>
      <c r="HK31" s="400"/>
      <c r="HL31" s="400"/>
      <c r="HM31" s="400"/>
      <c r="HN31" s="400"/>
      <c r="HO31" s="400"/>
      <c r="HP31" s="400"/>
      <c r="HQ31" s="400"/>
      <c r="HR31" s="400"/>
      <c r="HS31" s="400"/>
      <c r="HT31" s="400"/>
      <c r="HU31" s="400"/>
      <c r="HV31" s="400"/>
      <c r="HW31" s="400"/>
      <c r="HX31" s="400"/>
      <c r="HY31" s="400"/>
      <c r="HZ31" s="400"/>
      <c r="IA31" s="400"/>
      <c r="IB31" s="400"/>
      <c r="IC31" s="400"/>
      <c r="ID31" s="400"/>
      <c r="IE31" s="400"/>
      <c r="IF31" s="400"/>
      <c r="IG31" s="400"/>
      <c r="IH31" s="400"/>
      <c r="II31" s="400"/>
      <c r="IJ31" s="400"/>
      <c r="IK31" s="400"/>
      <c r="IL31" s="400"/>
      <c r="IM31" s="400"/>
      <c r="IN31" s="400"/>
      <c r="IO31" s="400"/>
      <c r="IP31" s="400"/>
      <c r="IQ31" s="400"/>
      <c r="IR31" s="400"/>
      <c r="IS31" s="400"/>
      <c r="IT31" s="400"/>
      <c r="IU31" s="400"/>
      <c r="IV31" s="400"/>
      <c r="IW31" s="400"/>
    </row>
    <row r="32" spans="1:257" s="401" customFormat="1" x14ac:dyDescent="0.2">
      <c r="A32" s="400"/>
      <c r="B32" s="243"/>
      <c r="C32" s="431"/>
      <c r="D32" s="432" t="s">
        <v>754</v>
      </c>
      <c r="E32" s="433"/>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400"/>
      <c r="CN32" s="400"/>
      <c r="CO32" s="400"/>
      <c r="CP32" s="400"/>
      <c r="CQ32" s="400"/>
      <c r="CR32" s="400"/>
      <c r="CS32" s="400"/>
      <c r="CT32" s="400"/>
      <c r="CU32" s="400"/>
      <c r="CV32" s="400"/>
      <c r="CW32" s="400"/>
      <c r="CX32" s="400"/>
      <c r="CY32" s="400"/>
      <c r="CZ32" s="400"/>
      <c r="DA32" s="400"/>
      <c r="DB32" s="400"/>
      <c r="DC32" s="400"/>
      <c r="DD32" s="400"/>
      <c r="DE32" s="400"/>
      <c r="DF32" s="400"/>
      <c r="DG32" s="400"/>
      <c r="DH32" s="400"/>
      <c r="DI32" s="400"/>
      <c r="DJ32" s="400"/>
      <c r="DK32" s="400"/>
      <c r="DL32" s="400"/>
      <c r="DM32" s="400"/>
      <c r="DN32" s="400"/>
      <c r="DO32" s="400"/>
      <c r="DP32" s="400"/>
      <c r="DQ32" s="400"/>
      <c r="DR32" s="400"/>
      <c r="DS32" s="400"/>
      <c r="DT32" s="400"/>
      <c r="DU32" s="400"/>
      <c r="DV32" s="400"/>
      <c r="DW32" s="400"/>
      <c r="DX32" s="400"/>
      <c r="DY32" s="400"/>
      <c r="DZ32" s="400"/>
      <c r="EA32" s="400"/>
      <c r="EB32" s="400"/>
      <c r="EC32" s="400"/>
      <c r="ED32" s="400"/>
      <c r="EE32" s="400"/>
      <c r="EF32" s="400"/>
      <c r="EG32" s="400"/>
      <c r="EH32" s="400"/>
      <c r="EI32" s="400"/>
      <c r="EJ32" s="400"/>
      <c r="EK32" s="400"/>
      <c r="EL32" s="400"/>
      <c r="EM32" s="400"/>
      <c r="EN32" s="400"/>
      <c r="EO32" s="400"/>
      <c r="EP32" s="400"/>
      <c r="EQ32" s="400"/>
      <c r="ER32" s="400"/>
      <c r="ES32" s="400"/>
      <c r="ET32" s="400"/>
      <c r="EU32" s="400"/>
      <c r="EV32" s="400"/>
      <c r="EW32" s="400"/>
      <c r="EX32" s="400"/>
      <c r="EY32" s="400"/>
      <c r="EZ32" s="400"/>
      <c r="FA32" s="400"/>
      <c r="FB32" s="400"/>
      <c r="FC32" s="400"/>
      <c r="FD32" s="400"/>
      <c r="FE32" s="400"/>
      <c r="FF32" s="400"/>
      <c r="FG32" s="400"/>
      <c r="FH32" s="400"/>
      <c r="FI32" s="400"/>
      <c r="FJ32" s="400"/>
      <c r="FK32" s="400"/>
      <c r="FL32" s="400"/>
      <c r="FM32" s="400"/>
      <c r="FN32" s="400"/>
      <c r="FO32" s="400"/>
      <c r="FP32" s="400"/>
      <c r="FQ32" s="400"/>
      <c r="FR32" s="400"/>
      <c r="FS32" s="400"/>
      <c r="FT32" s="400"/>
      <c r="FU32" s="400"/>
      <c r="FV32" s="400"/>
      <c r="FW32" s="400"/>
      <c r="FX32" s="400"/>
      <c r="FY32" s="400"/>
      <c r="FZ32" s="400"/>
      <c r="GA32" s="400"/>
      <c r="GB32" s="400"/>
      <c r="GC32" s="400"/>
      <c r="GD32" s="400"/>
      <c r="GE32" s="400"/>
      <c r="GF32" s="400"/>
      <c r="GG32" s="400"/>
      <c r="GH32" s="400"/>
      <c r="GI32" s="400"/>
      <c r="GJ32" s="400"/>
      <c r="GK32" s="400"/>
      <c r="GL32" s="400"/>
      <c r="GM32" s="400"/>
      <c r="GN32" s="400"/>
      <c r="GO32" s="400"/>
      <c r="GP32" s="400"/>
      <c r="GQ32" s="400"/>
      <c r="GR32" s="400"/>
      <c r="GS32" s="400"/>
      <c r="GT32" s="400"/>
      <c r="GU32" s="400"/>
      <c r="GV32" s="400"/>
      <c r="GW32" s="400"/>
      <c r="GX32" s="400"/>
      <c r="GY32" s="400"/>
      <c r="GZ32" s="400"/>
      <c r="HA32" s="400"/>
      <c r="HB32" s="400"/>
      <c r="HC32" s="400"/>
      <c r="HD32" s="400"/>
      <c r="HE32" s="400"/>
      <c r="HF32" s="400"/>
      <c r="HG32" s="400"/>
      <c r="HH32" s="400"/>
      <c r="HI32" s="400"/>
      <c r="HJ32" s="400"/>
      <c r="HK32" s="400"/>
      <c r="HL32" s="400"/>
      <c r="HM32" s="400"/>
      <c r="HN32" s="400"/>
      <c r="HO32" s="400"/>
      <c r="HP32" s="400"/>
      <c r="HQ32" s="400"/>
      <c r="HR32" s="400"/>
      <c r="HS32" s="400"/>
      <c r="HT32" s="400"/>
      <c r="HU32" s="400"/>
      <c r="HV32" s="400"/>
      <c r="HW32" s="400"/>
      <c r="HX32" s="400"/>
      <c r="HY32" s="400"/>
      <c r="HZ32" s="400"/>
      <c r="IA32" s="400"/>
      <c r="IB32" s="400"/>
      <c r="IC32" s="400"/>
      <c r="ID32" s="400"/>
      <c r="IE32" s="400"/>
      <c r="IF32" s="400"/>
      <c r="IG32" s="400"/>
      <c r="IH32" s="400"/>
      <c r="II32" s="400"/>
      <c r="IJ32" s="400"/>
      <c r="IK32" s="400"/>
      <c r="IL32" s="400"/>
      <c r="IM32" s="400"/>
      <c r="IN32" s="400"/>
      <c r="IO32" s="400"/>
      <c r="IP32" s="400"/>
      <c r="IQ32" s="400"/>
      <c r="IR32" s="400"/>
      <c r="IS32" s="400"/>
      <c r="IT32" s="400"/>
      <c r="IU32" s="400"/>
      <c r="IV32" s="400"/>
      <c r="IW32" s="400"/>
    </row>
    <row r="33" spans="1:257" s="401" customFormat="1" x14ac:dyDescent="0.2">
      <c r="A33" s="400"/>
      <c r="B33" s="243"/>
      <c r="C33" s="431"/>
      <c r="D33" s="432" t="s">
        <v>755</v>
      </c>
      <c r="E33" s="433"/>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c r="BI33" s="400"/>
      <c r="BJ33" s="400"/>
      <c r="BK33" s="400"/>
      <c r="BL33" s="400"/>
      <c r="BM33" s="400"/>
      <c r="BN33" s="400"/>
      <c r="BO33" s="400"/>
      <c r="BP33" s="400"/>
      <c r="BQ33" s="400"/>
      <c r="BR33" s="400"/>
      <c r="BS33" s="400"/>
      <c r="BT33" s="400"/>
      <c r="BU33" s="400"/>
      <c r="BV33" s="400"/>
      <c r="BW33" s="400"/>
      <c r="BX33" s="400"/>
      <c r="BY33" s="400"/>
      <c r="BZ33" s="400"/>
      <c r="CA33" s="400"/>
      <c r="CB33" s="400"/>
      <c r="CC33" s="400"/>
      <c r="CD33" s="400"/>
      <c r="CE33" s="400"/>
      <c r="CF33" s="400"/>
      <c r="CG33" s="400"/>
      <c r="CH33" s="400"/>
      <c r="CI33" s="400"/>
      <c r="CJ33" s="400"/>
      <c r="CK33" s="400"/>
      <c r="CL33" s="400"/>
      <c r="CM33" s="400"/>
      <c r="CN33" s="400"/>
      <c r="CO33" s="400"/>
      <c r="CP33" s="400"/>
      <c r="CQ33" s="400"/>
      <c r="CR33" s="400"/>
      <c r="CS33" s="400"/>
      <c r="CT33" s="400"/>
      <c r="CU33" s="400"/>
      <c r="CV33" s="400"/>
      <c r="CW33" s="400"/>
      <c r="CX33" s="400"/>
      <c r="CY33" s="400"/>
      <c r="CZ33" s="400"/>
      <c r="DA33" s="400"/>
      <c r="DB33" s="400"/>
      <c r="DC33" s="400"/>
      <c r="DD33" s="400"/>
      <c r="DE33" s="400"/>
      <c r="DF33" s="400"/>
      <c r="DG33" s="400"/>
      <c r="DH33" s="400"/>
      <c r="DI33" s="400"/>
      <c r="DJ33" s="400"/>
      <c r="DK33" s="400"/>
      <c r="DL33" s="400"/>
      <c r="DM33" s="400"/>
      <c r="DN33" s="400"/>
      <c r="DO33" s="400"/>
      <c r="DP33" s="400"/>
      <c r="DQ33" s="400"/>
      <c r="DR33" s="400"/>
      <c r="DS33" s="400"/>
      <c r="DT33" s="400"/>
      <c r="DU33" s="400"/>
      <c r="DV33" s="400"/>
      <c r="DW33" s="400"/>
      <c r="DX33" s="400"/>
      <c r="DY33" s="400"/>
      <c r="DZ33" s="400"/>
      <c r="EA33" s="400"/>
      <c r="EB33" s="400"/>
      <c r="EC33" s="400"/>
      <c r="ED33" s="400"/>
      <c r="EE33" s="400"/>
      <c r="EF33" s="400"/>
      <c r="EG33" s="400"/>
      <c r="EH33" s="400"/>
      <c r="EI33" s="400"/>
      <c r="EJ33" s="400"/>
      <c r="EK33" s="400"/>
      <c r="EL33" s="400"/>
      <c r="EM33" s="400"/>
      <c r="EN33" s="400"/>
      <c r="EO33" s="400"/>
      <c r="EP33" s="400"/>
      <c r="EQ33" s="400"/>
      <c r="ER33" s="400"/>
      <c r="ES33" s="400"/>
      <c r="ET33" s="400"/>
      <c r="EU33" s="400"/>
      <c r="EV33" s="400"/>
      <c r="EW33" s="400"/>
      <c r="EX33" s="400"/>
      <c r="EY33" s="400"/>
      <c r="EZ33" s="400"/>
      <c r="FA33" s="400"/>
      <c r="FB33" s="400"/>
      <c r="FC33" s="400"/>
      <c r="FD33" s="400"/>
      <c r="FE33" s="400"/>
      <c r="FF33" s="400"/>
      <c r="FG33" s="400"/>
      <c r="FH33" s="400"/>
      <c r="FI33" s="400"/>
      <c r="FJ33" s="400"/>
      <c r="FK33" s="400"/>
      <c r="FL33" s="400"/>
      <c r="FM33" s="400"/>
      <c r="FN33" s="400"/>
      <c r="FO33" s="400"/>
      <c r="FP33" s="400"/>
      <c r="FQ33" s="400"/>
      <c r="FR33" s="400"/>
      <c r="FS33" s="400"/>
      <c r="FT33" s="400"/>
      <c r="FU33" s="400"/>
      <c r="FV33" s="400"/>
      <c r="FW33" s="400"/>
      <c r="FX33" s="400"/>
      <c r="FY33" s="400"/>
      <c r="FZ33" s="400"/>
      <c r="GA33" s="400"/>
      <c r="GB33" s="400"/>
      <c r="GC33" s="400"/>
      <c r="GD33" s="400"/>
      <c r="GE33" s="400"/>
      <c r="GF33" s="400"/>
      <c r="GG33" s="400"/>
      <c r="GH33" s="400"/>
      <c r="GI33" s="400"/>
      <c r="GJ33" s="400"/>
      <c r="GK33" s="400"/>
      <c r="GL33" s="400"/>
      <c r="GM33" s="400"/>
      <c r="GN33" s="400"/>
      <c r="GO33" s="400"/>
      <c r="GP33" s="400"/>
      <c r="GQ33" s="400"/>
      <c r="GR33" s="400"/>
      <c r="GS33" s="400"/>
      <c r="GT33" s="400"/>
      <c r="GU33" s="400"/>
      <c r="GV33" s="400"/>
      <c r="GW33" s="400"/>
      <c r="GX33" s="400"/>
      <c r="GY33" s="400"/>
      <c r="GZ33" s="400"/>
      <c r="HA33" s="400"/>
      <c r="HB33" s="400"/>
      <c r="HC33" s="400"/>
      <c r="HD33" s="400"/>
      <c r="HE33" s="400"/>
      <c r="HF33" s="400"/>
      <c r="HG33" s="400"/>
      <c r="HH33" s="400"/>
      <c r="HI33" s="400"/>
      <c r="HJ33" s="400"/>
      <c r="HK33" s="400"/>
      <c r="HL33" s="400"/>
      <c r="HM33" s="400"/>
      <c r="HN33" s="400"/>
      <c r="HO33" s="400"/>
      <c r="HP33" s="400"/>
      <c r="HQ33" s="400"/>
      <c r="HR33" s="400"/>
      <c r="HS33" s="400"/>
      <c r="HT33" s="400"/>
      <c r="HU33" s="400"/>
      <c r="HV33" s="400"/>
      <c r="HW33" s="400"/>
      <c r="HX33" s="400"/>
      <c r="HY33" s="400"/>
      <c r="HZ33" s="400"/>
      <c r="IA33" s="400"/>
      <c r="IB33" s="400"/>
      <c r="IC33" s="400"/>
      <c r="ID33" s="400"/>
      <c r="IE33" s="400"/>
      <c r="IF33" s="400"/>
      <c r="IG33" s="400"/>
      <c r="IH33" s="400"/>
      <c r="II33" s="400"/>
      <c r="IJ33" s="400"/>
      <c r="IK33" s="400"/>
      <c r="IL33" s="400"/>
      <c r="IM33" s="400"/>
      <c r="IN33" s="400"/>
      <c r="IO33" s="400"/>
      <c r="IP33" s="400"/>
      <c r="IQ33" s="400"/>
      <c r="IR33" s="400"/>
      <c r="IS33" s="400"/>
      <c r="IT33" s="400"/>
      <c r="IU33" s="400"/>
      <c r="IV33" s="400"/>
      <c r="IW33" s="400"/>
    </row>
    <row r="34" spans="1:257" s="401" customFormat="1" x14ac:dyDescent="0.2">
      <c r="A34" s="400"/>
      <c r="B34" s="243"/>
      <c r="C34" s="431"/>
      <c r="D34" s="432" t="s">
        <v>756</v>
      </c>
      <c r="E34" s="433"/>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00"/>
      <c r="BN34" s="400"/>
      <c r="BO34" s="400"/>
      <c r="BP34" s="400"/>
      <c r="BQ34" s="400"/>
      <c r="BR34" s="400"/>
      <c r="BS34" s="400"/>
      <c r="BT34" s="400"/>
      <c r="BU34" s="400"/>
      <c r="BV34" s="400"/>
      <c r="BW34" s="400"/>
      <c r="BX34" s="400"/>
      <c r="BY34" s="400"/>
      <c r="BZ34" s="400"/>
      <c r="CA34" s="400"/>
      <c r="CB34" s="400"/>
      <c r="CC34" s="400"/>
      <c r="CD34" s="400"/>
      <c r="CE34" s="400"/>
      <c r="CF34" s="400"/>
      <c r="CG34" s="400"/>
      <c r="CH34" s="400"/>
      <c r="CI34" s="400"/>
      <c r="CJ34" s="400"/>
      <c r="CK34" s="400"/>
      <c r="CL34" s="400"/>
      <c r="CM34" s="400"/>
      <c r="CN34" s="400"/>
      <c r="CO34" s="400"/>
      <c r="CP34" s="400"/>
      <c r="CQ34" s="400"/>
      <c r="CR34" s="400"/>
      <c r="CS34" s="400"/>
      <c r="CT34" s="400"/>
      <c r="CU34" s="400"/>
      <c r="CV34" s="400"/>
      <c r="CW34" s="400"/>
      <c r="CX34" s="400"/>
      <c r="CY34" s="400"/>
      <c r="CZ34" s="400"/>
      <c r="DA34" s="400"/>
      <c r="DB34" s="400"/>
      <c r="DC34" s="400"/>
      <c r="DD34" s="400"/>
      <c r="DE34" s="400"/>
      <c r="DF34" s="400"/>
      <c r="DG34" s="400"/>
      <c r="DH34" s="400"/>
      <c r="DI34" s="400"/>
      <c r="DJ34" s="400"/>
      <c r="DK34" s="400"/>
      <c r="DL34" s="400"/>
      <c r="DM34" s="400"/>
      <c r="DN34" s="400"/>
      <c r="DO34" s="400"/>
      <c r="DP34" s="400"/>
      <c r="DQ34" s="400"/>
      <c r="DR34" s="400"/>
      <c r="DS34" s="400"/>
      <c r="DT34" s="400"/>
      <c r="DU34" s="400"/>
      <c r="DV34" s="400"/>
      <c r="DW34" s="400"/>
      <c r="DX34" s="400"/>
      <c r="DY34" s="400"/>
      <c r="DZ34" s="400"/>
      <c r="EA34" s="400"/>
      <c r="EB34" s="400"/>
      <c r="EC34" s="400"/>
      <c r="ED34" s="400"/>
      <c r="EE34" s="400"/>
      <c r="EF34" s="400"/>
      <c r="EG34" s="400"/>
      <c r="EH34" s="400"/>
      <c r="EI34" s="400"/>
      <c r="EJ34" s="400"/>
      <c r="EK34" s="400"/>
      <c r="EL34" s="400"/>
      <c r="EM34" s="400"/>
      <c r="EN34" s="400"/>
      <c r="EO34" s="400"/>
      <c r="EP34" s="400"/>
      <c r="EQ34" s="400"/>
      <c r="ER34" s="400"/>
      <c r="ES34" s="400"/>
      <c r="ET34" s="400"/>
      <c r="EU34" s="400"/>
      <c r="EV34" s="400"/>
      <c r="EW34" s="400"/>
      <c r="EX34" s="400"/>
      <c r="EY34" s="400"/>
      <c r="EZ34" s="400"/>
      <c r="FA34" s="400"/>
      <c r="FB34" s="400"/>
      <c r="FC34" s="400"/>
      <c r="FD34" s="400"/>
      <c r="FE34" s="400"/>
      <c r="FF34" s="400"/>
      <c r="FG34" s="400"/>
      <c r="FH34" s="400"/>
      <c r="FI34" s="400"/>
      <c r="FJ34" s="400"/>
      <c r="FK34" s="400"/>
      <c r="FL34" s="400"/>
      <c r="FM34" s="400"/>
      <c r="FN34" s="400"/>
      <c r="FO34" s="400"/>
      <c r="FP34" s="400"/>
      <c r="FQ34" s="400"/>
      <c r="FR34" s="400"/>
      <c r="FS34" s="400"/>
      <c r="FT34" s="400"/>
      <c r="FU34" s="400"/>
      <c r="FV34" s="400"/>
      <c r="FW34" s="400"/>
      <c r="FX34" s="400"/>
      <c r="FY34" s="400"/>
      <c r="FZ34" s="400"/>
      <c r="GA34" s="400"/>
      <c r="GB34" s="400"/>
      <c r="GC34" s="400"/>
      <c r="GD34" s="400"/>
      <c r="GE34" s="400"/>
      <c r="GF34" s="400"/>
      <c r="GG34" s="400"/>
      <c r="GH34" s="400"/>
      <c r="GI34" s="400"/>
      <c r="GJ34" s="400"/>
      <c r="GK34" s="400"/>
      <c r="GL34" s="400"/>
      <c r="GM34" s="400"/>
      <c r="GN34" s="400"/>
      <c r="GO34" s="400"/>
      <c r="GP34" s="400"/>
      <c r="GQ34" s="400"/>
      <c r="GR34" s="400"/>
      <c r="GS34" s="400"/>
      <c r="GT34" s="400"/>
      <c r="GU34" s="400"/>
      <c r="GV34" s="400"/>
      <c r="GW34" s="400"/>
      <c r="GX34" s="400"/>
      <c r="GY34" s="400"/>
      <c r="GZ34" s="400"/>
      <c r="HA34" s="400"/>
      <c r="HB34" s="400"/>
      <c r="HC34" s="400"/>
      <c r="HD34" s="400"/>
      <c r="HE34" s="400"/>
      <c r="HF34" s="400"/>
      <c r="HG34" s="400"/>
      <c r="HH34" s="400"/>
      <c r="HI34" s="400"/>
      <c r="HJ34" s="400"/>
      <c r="HK34" s="400"/>
      <c r="HL34" s="400"/>
      <c r="HM34" s="400"/>
      <c r="HN34" s="400"/>
      <c r="HO34" s="400"/>
      <c r="HP34" s="400"/>
      <c r="HQ34" s="400"/>
      <c r="HR34" s="400"/>
      <c r="HS34" s="400"/>
      <c r="HT34" s="400"/>
      <c r="HU34" s="400"/>
      <c r="HV34" s="400"/>
      <c r="HW34" s="400"/>
      <c r="HX34" s="400"/>
      <c r="HY34" s="400"/>
      <c r="HZ34" s="400"/>
      <c r="IA34" s="400"/>
      <c r="IB34" s="400"/>
      <c r="IC34" s="400"/>
      <c r="ID34" s="400"/>
      <c r="IE34" s="400"/>
      <c r="IF34" s="400"/>
      <c r="IG34" s="400"/>
      <c r="IH34" s="400"/>
      <c r="II34" s="400"/>
      <c r="IJ34" s="400"/>
      <c r="IK34" s="400"/>
      <c r="IL34" s="400"/>
      <c r="IM34" s="400"/>
      <c r="IN34" s="400"/>
      <c r="IO34" s="400"/>
      <c r="IP34" s="400"/>
      <c r="IQ34" s="400"/>
      <c r="IR34" s="400"/>
      <c r="IS34" s="400"/>
      <c r="IT34" s="400"/>
      <c r="IU34" s="400"/>
      <c r="IV34" s="400"/>
      <c r="IW34" s="400"/>
    </row>
    <row r="35" spans="1:257" s="401" customFormat="1" x14ac:dyDescent="0.2">
      <c r="A35" s="400"/>
      <c r="B35" s="243"/>
      <c r="C35" s="431"/>
      <c r="D35" s="432" t="s">
        <v>757</v>
      </c>
      <c r="E35" s="433"/>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00"/>
      <c r="BH35" s="400"/>
      <c r="BI35" s="400"/>
      <c r="BJ35" s="400"/>
      <c r="BK35" s="400"/>
      <c r="BL35" s="400"/>
      <c r="BM35" s="400"/>
      <c r="BN35" s="400"/>
      <c r="BO35" s="400"/>
      <c r="BP35" s="400"/>
      <c r="BQ35" s="400"/>
      <c r="BR35" s="400"/>
      <c r="BS35" s="400"/>
      <c r="BT35" s="400"/>
      <c r="BU35" s="400"/>
      <c r="BV35" s="400"/>
      <c r="BW35" s="400"/>
      <c r="BX35" s="400"/>
      <c r="BY35" s="400"/>
      <c r="BZ35" s="400"/>
      <c r="CA35" s="400"/>
      <c r="CB35" s="400"/>
      <c r="CC35" s="400"/>
      <c r="CD35" s="400"/>
      <c r="CE35" s="400"/>
      <c r="CF35" s="400"/>
      <c r="CG35" s="400"/>
      <c r="CH35" s="400"/>
      <c r="CI35" s="400"/>
      <c r="CJ35" s="400"/>
      <c r="CK35" s="400"/>
      <c r="CL35" s="400"/>
      <c r="CM35" s="400"/>
      <c r="CN35" s="400"/>
      <c r="CO35" s="400"/>
      <c r="CP35" s="400"/>
      <c r="CQ35" s="400"/>
      <c r="CR35" s="400"/>
      <c r="CS35" s="400"/>
      <c r="CT35" s="400"/>
      <c r="CU35" s="400"/>
      <c r="CV35" s="400"/>
      <c r="CW35" s="400"/>
      <c r="CX35" s="400"/>
      <c r="CY35" s="400"/>
      <c r="CZ35" s="400"/>
      <c r="DA35" s="400"/>
      <c r="DB35" s="400"/>
      <c r="DC35" s="400"/>
      <c r="DD35" s="400"/>
      <c r="DE35" s="400"/>
      <c r="DF35" s="400"/>
      <c r="DG35" s="400"/>
      <c r="DH35" s="400"/>
      <c r="DI35" s="400"/>
      <c r="DJ35" s="400"/>
      <c r="DK35" s="400"/>
      <c r="DL35" s="400"/>
      <c r="DM35" s="400"/>
      <c r="DN35" s="400"/>
      <c r="DO35" s="400"/>
      <c r="DP35" s="400"/>
      <c r="DQ35" s="400"/>
      <c r="DR35" s="400"/>
      <c r="DS35" s="400"/>
      <c r="DT35" s="400"/>
      <c r="DU35" s="400"/>
      <c r="DV35" s="400"/>
      <c r="DW35" s="400"/>
      <c r="DX35" s="400"/>
      <c r="DY35" s="400"/>
      <c r="DZ35" s="400"/>
      <c r="EA35" s="400"/>
      <c r="EB35" s="400"/>
      <c r="EC35" s="400"/>
      <c r="ED35" s="400"/>
      <c r="EE35" s="400"/>
      <c r="EF35" s="400"/>
      <c r="EG35" s="400"/>
      <c r="EH35" s="400"/>
      <c r="EI35" s="400"/>
      <c r="EJ35" s="400"/>
      <c r="EK35" s="400"/>
      <c r="EL35" s="400"/>
      <c r="EM35" s="400"/>
      <c r="EN35" s="400"/>
      <c r="EO35" s="400"/>
      <c r="EP35" s="400"/>
      <c r="EQ35" s="400"/>
      <c r="ER35" s="400"/>
      <c r="ES35" s="400"/>
      <c r="ET35" s="400"/>
      <c r="EU35" s="400"/>
      <c r="EV35" s="400"/>
      <c r="EW35" s="400"/>
      <c r="EX35" s="400"/>
      <c r="EY35" s="400"/>
      <c r="EZ35" s="400"/>
      <c r="FA35" s="400"/>
      <c r="FB35" s="400"/>
      <c r="FC35" s="400"/>
      <c r="FD35" s="400"/>
      <c r="FE35" s="400"/>
      <c r="FF35" s="400"/>
      <c r="FG35" s="400"/>
      <c r="FH35" s="400"/>
      <c r="FI35" s="400"/>
      <c r="FJ35" s="400"/>
      <c r="FK35" s="400"/>
      <c r="FL35" s="400"/>
      <c r="FM35" s="400"/>
      <c r="FN35" s="400"/>
      <c r="FO35" s="400"/>
      <c r="FP35" s="400"/>
      <c r="FQ35" s="400"/>
      <c r="FR35" s="400"/>
      <c r="FS35" s="400"/>
      <c r="FT35" s="400"/>
      <c r="FU35" s="400"/>
      <c r="FV35" s="400"/>
      <c r="FW35" s="400"/>
      <c r="FX35" s="400"/>
      <c r="FY35" s="400"/>
      <c r="FZ35" s="400"/>
      <c r="GA35" s="400"/>
      <c r="GB35" s="400"/>
      <c r="GC35" s="400"/>
      <c r="GD35" s="400"/>
      <c r="GE35" s="400"/>
      <c r="GF35" s="400"/>
      <c r="GG35" s="400"/>
      <c r="GH35" s="400"/>
      <c r="GI35" s="400"/>
      <c r="GJ35" s="400"/>
      <c r="GK35" s="400"/>
      <c r="GL35" s="400"/>
      <c r="GM35" s="400"/>
      <c r="GN35" s="400"/>
      <c r="GO35" s="400"/>
      <c r="GP35" s="400"/>
      <c r="GQ35" s="400"/>
      <c r="GR35" s="400"/>
      <c r="GS35" s="400"/>
      <c r="GT35" s="400"/>
      <c r="GU35" s="400"/>
      <c r="GV35" s="400"/>
      <c r="GW35" s="400"/>
      <c r="GX35" s="400"/>
      <c r="GY35" s="400"/>
      <c r="GZ35" s="400"/>
      <c r="HA35" s="400"/>
      <c r="HB35" s="400"/>
      <c r="HC35" s="400"/>
      <c r="HD35" s="400"/>
      <c r="HE35" s="400"/>
      <c r="HF35" s="400"/>
      <c r="HG35" s="400"/>
      <c r="HH35" s="400"/>
      <c r="HI35" s="400"/>
      <c r="HJ35" s="400"/>
      <c r="HK35" s="400"/>
      <c r="HL35" s="400"/>
      <c r="HM35" s="400"/>
      <c r="HN35" s="400"/>
      <c r="HO35" s="400"/>
      <c r="HP35" s="400"/>
      <c r="HQ35" s="400"/>
      <c r="HR35" s="400"/>
      <c r="HS35" s="400"/>
      <c r="HT35" s="400"/>
      <c r="HU35" s="400"/>
      <c r="HV35" s="400"/>
      <c r="HW35" s="400"/>
      <c r="HX35" s="400"/>
      <c r="HY35" s="400"/>
      <c r="HZ35" s="400"/>
      <c r="IA35" s="400"/>
      <c r="IB35" s="400"/>
      <c r="IC35" s="400"/>
      <c r="ID35" s="400"/>
      <c r="IE35" s="400"/>
      <c r="IF35" s="400"/>
      <c r="IG35" s="400"/>
      <c r="IH35" s="400"/>
      <c r="II35" s="400"/>
      <c r="IJ35" s="400"/>
      <c r="IK35" s="400"/>
      <c r="IL35" s="400"/>
      <c r="IM35" s="400"/>
      <c r="IN35" s="400"/>
      <c r="IO35" s="400"/>
      <c r="IP35" s="400"/>
      <c r="IQ35" s="400"/>
      <c r="IR35" s="400"/>
      <c r="IS35" s="400"/>
      <c r="IT35" s="400"/>
      <c r="IU35" s="400"/>
      <c r="IV35" s="400"/>
      <c r="IW35" s="400"/>
    </row>
    <row r="36" spans="1:257" s="401" customFormat="1" x14ac:dyDescent="0.2">
      <c r="A36" s="400"/>
      <c r="B36" s="243"/>
      <c r="C36" s="431"/>
      <c r="D36" s="432" t="s">
        <v>758</v>
      </c>
      <c r="E36" s="433"/>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0"/>
      <c r="BQ36" s="400"/>
      <c r="BR36" s="400"/>
      <c r="BS36" s="400"/>
      <c r="BT36" s="400"/>
      <c r="BU36" s="400"/>
      <c r="BV36" s="400"/>
      <c r="BW36" s="400"/>
      <c r="BX36" s="400"/>
      <c r="BY36" s="400"/>
      <c r="BZ36" s="400"/>
      <c r="CA36" s="400"/>
      <c r="CB36" s="400"/>
      <c r="CC36" s="400"/>
      <c r="CD36" s="400"/>
      <c r="CE36" s="400"/>
      <c r="CF36" s="400"/>
      <c r="CG36" s="400"/>
      <c r="CH36" s="400"/>
      <c r="CI36" s="400"/>
      <c r="CJ36" s="400"/>
      <c r="CK36" s="400"/>
      <c r="CL36" s="400"/>
      <c r="CM36" s="400"/>
      <c r="CN36" s="400"/>
      <c r="CO36" s="400"/>
      <c r="CP36" s="400"/>
      <c r="CQ36" s="400"/>
      <c r="CR36" s="400"/>
      <c r="CS36" s="400"/>
      <c r="CT36" s="400"/>
      <c r="CU36" s="400"/>
      <c r="CV36" s="400"/>
      <c r="CW36" s="400"/>
      <c r="CX36" s="400"/>
      <c r="CY36" s="400"/>
      <c r="CZ36" s="400"/>
      <c r="DA36" s="400"/>
      <c r="DB36" s="400"/>
      <c r="DC36" s="400"/>
      <c r="DD36" s="400"/>
      <c r="DE36" s="400"/>
      <c r="DF36" s="400"/>
      <c r="DG36" s="400"/>
      <c r="DH36" s="400"/>
      <c r="DI36" s="400"/>
      <c r="DJ36" s="400"/>
      <c r="DK36" s="400"/>
      <c r="DL36" s="400"/>
      <c r="DM36" s="400"/>
      <c r="DN36" s="400"/>
      <c r="DO36" s="400"/>
      <c r="DP36" s="400"/>
      <c r="DQ36" s="400"/>
      <c r="DR36" s="400"/>
      <c r="DS36" s="400"/>
      <c r="DT36" s="400"/>
      <c r="DU36" s="400"/>
      <c r="DV36" s="400"/>
      <c r="DW36" s="400"/>
      <c r="DX36" s="400"/>
      <c r="DY36" s="400"/>
      <c r="DZ36" s="400"/>
      <c r="EA36" s="400"/>
      <c r="EB36" s="400"/>
      <c r="EC36" s="400"/>
      <c r="ED36" s="400"/>
      <c r="EE36" s="400"/>
      <c r="EF36" s="400"/>
      <c r="EG36" s="400"/>
      <c r="EH36" s="400"/>
      <c r="EI36" s="400"/>
      <c r="EJ36" s="400"/>
      <c r="EK36" s="400"/>
      <c r="EL36" s="400"/>
      <c r="EM36" s="400"/>
      <c r="EN36" s="400"/>
      <c r="EO36" s="400"/>
      <c r="EP36" s="400"/>
      <c r="EQ36" s="400"/>
      <c r="ER36" s="400"/>
      <c r="ES36" s="400"/>
      <c r="ET36" s="400"/>
      <c r="EU36" s="400"/>
      <c r="EV36" s="400"/>
      <c r="EW36" s="400"/>
      <c r="EX36" s="400"/>
      <c r="EY36" s="400"/>
      <c r="EZ36" s="400"/>
      <c r="FA36" s="400"/>
      <c r="FB36" s="400"/>
      <c r="FC36" s="400"/>
      <c r="FD36" s="400"/>
      <c r="FE36" s="400"/>
      <c r="FF36" s="400"/>
      <c r="FG36" s="400"/>
      <c r="FH36" s="400"/>
      <c r="FI36" s="400"/>
      <c r="FJ36" s="400"/>
      <c r="FK36" s="400"/>
      <c r="FL36" s="400"/>
      <c r="FM36" s="400"/>
      <c r="FN36" s="400"/>
      <c r="FO36" s="400"/>
      <c r="FP36" s="400"/>
      <c r="FQ36" s="400"/>
      <c r="FR36" s="400"/>
      <c r="FS36" s="400"/>
      <c r="FT36" s="400"/>
      <c r="FU36" s="400"/>
      <c r="FV36" s="400"/>
      <c r="FW36" s="400"/>
      <c r="FX36" s="400"/>
      <c r="FY36" s="400"/>
      <c r="FZ36" s="400"/>
      <c r="GA36" s="400"/>
      <c r="GB36" s="400"/>
      <c r="GC36" s="400"/>
      <c r="GD36" s="400"/>
      <c r="GE36" s="400"/>
      <c r="GF36" s="400"/>
      <c r="GG36" s="400"/>
      <c r="GH36" s="400"/>
      <c r="GI36" s="400"/>
      <c r="GJ36" s="400"/>
      <c r="GK36" s="400"/>
      <c r="GL36" s="400"/>
      <c r="GM36" s="400"/>
      <c r="GN36" s="400"/>
      <c r="GO36" s="400"/>
      <c r="GP36" s="400"/>
      <c r="GQ36" s="400"/>
      <c r="GR36" s="400"/>
      <c r="GS36" s="400"/>
      <c r="GT36" s="400"/>
      <c r="GU36" s="400"/>
      <c r="GV36" s="400"/>
      <c r="GW36" s="400"/>
      <c r="GX36" s="400"/>
      <c r="GY36" s="400"/>
      <c r="GZ36" s="400"/>
      <c r="HA36" s="400"/>
      <c r="HB36" s="400"/>
      <c r="HC36" s="400"/>
      <c r="HD36" s="400"/>
      <c r="HE36" s="400"/>
      <c r="HF36" s="400"/>
      <c r="HG36" s="400"/>
      <c r="HH36" s="400"/>
      <c r="HI36" s="400"/>
      <c r="HJ36" s="400"/>
      <c r="HK36" s="400"/>
      <c r="HL36" s="400"/>
      <c r="HM36" s="400"/>
      <c r="HN36" s="400"/>
      <c r="HO36" s="400"/>
      <c r="HP36" s="400"/>
      <c r="HQ36" s="400"/>
      <c r="HR36" s="400"/>
      <c r="HS36" s="400"/>
      <c r="HT36" s="400"/>
      <c r="HU36" s="400"/>
      <c r="HV36" s="400"/>
      <c r="HW36" s="400"/>
      <c r="HX36" s="400"/>
      <c r="HY36" s="400"/>
      <c r="HZ36" s="400"/>
      <c r="IA36" s="400"/>
      <c r="IB36" s="400"/>
      <c r="IC36" s="400"/>
      <c r="ID36" s="400"/>
      <c r="IE36" s="400"/>
      <c r="IF36" s="400"/>
      <c r="IG36" s="400"/>
      <c r="IH36" s="400"/>
      <c r="II36" s="400"/>
      <c r="IJ36" s="400"/>
      <c r="IK36" s="400"/>
      <c r="IL36" s="400"/>
      <c r="IM36" s="400"/>
      <c r="IN36" s="400"/>
      <c r="IO36" s="400"/>
      <c r="IP36" s="400"/>
      <c r="IQ36" s="400"/>
      <c r="IR36" s="400"/>
      <c r="IS36" s="400"/>
      <c r="IT36" s="400"/>
      <c r="IU36" s="400"/>
      <c r="IV36" s="400"/>
      <c r="IW36" s="400"/>
    </row>
    <row r="37" spans="1:257" s="401" customFormat="1" x14ac:dyDescent="0.2">
      <c r="A37" s="400"/>
      <c r="B37" s="243"/>
      <c r="C37" s="431"/>
      <c r="D37" s="432" t="s">
        <v>759</v>
      </c>
      <c r="E37" s="433"/>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c r="BW37" s="400"/>
      <c r="BX37" s="400"/>
      <c r="BY37" s="400"/>
      <c r="BZ37" s="400"/>
      <c r="CA37" s="400"/>
      <c r="CB37" s="400"/>
      <c r="CC37" s="400"/>
      <c r="CD37" s="400"/>
      <c r="CE37" s="400"/>
      <c r="CF37" s="400"/>
      <c r="CG37" s="400"/>
      <c r="CH37" s="400"/>
      <c r="CI37" s="400"/>
      <c r="CJ37" s="400"/>
      <c r="CK37" s="400"/>
      <c r="CL37" s="400"/>
      <c r="CM37" s="400"/>
      <c r="CN37" s="400"/>
      <c r="CO37" s="400"/>
      <c r="CP37" s="400"/>
      <c r="CQ37" s="400"/>
      <c r="CR37" s="400"/>
      <c r="CS37" s="400"/>
      <c r="CT37" s="400"/>
      <c r="CU37" s="400"/>
      <c r="CV37" s="400"/>
      <c r="CW37" s="400"/>
      <c r="CX37" s="400"/>
      <c r="CY37" s="400"/>
      <c r="CZ37" s="400"/>
      <c r="DA37" s="400"/>
      <c r="DB37" s="400"/>
      <c r="DC37" s="400"/>
      <c r="DD37" s="400"/>
      <c r="DE37" s="400"/>
      <c r="DF37" s="400"/>
      <c r="DG37" s="400"/>
      <c r="DH37" s="400"/>
      <c r="DI37" s="400"/>
      <c r="DJ37" s="400"/>
      <c r="DK37" s="400"/>
      <c r="DL37" s="400"/>
      <c r="DM37" s="400"/>
      <c r="DN37" s="400"/>
      <c r="DO37" s="400"/>
      <c r="DP37" s="400"/>
      <c r="DQ37" s="400"/>
      <c r="DR37" s="400"/>
      <c r="DS37" s="400"/>
      <c r="DT37" s="400"/>
      <c r="DU37" s="400"/>
      <c r="DV37" s="400"/>
      <c r="DW37" s="400"/>
      <c r="DX37" s="400"/>
      <c r="DY37" s="400"/>
      <c r="DZ37" s="400"/>
      <c r="EA37" s="400"/>
      <c r="EB37" s="400"/>
      <c r="EC37" s="400"/>
      <c r="ED37" s="400"/>
      <c r="EE37" s="400"/>
      <c r="EF37" s="400"/>
      <c r="EG37" s="400"/>
      <c r="EH37" s="400"/>
      <c r="EI37" s="400"/>
      <c r="EJ37" s="400"/>
      <c r="EK37" s="400"/>
      <c r="EL37" s="400"/>
      <c r="EM37" s="400"/>
      <c r="EN37" s="400"/>
      <c r="EO37" s="400"/>
      <c r="EP37" s="400"/>
      <c r="EQ37" s="400"/>
      <c r="ER37" s="400"/>
      <c r="ES37" s="400"/>
      <c r="ET37" s="400"/>
      <c r="EU37" s="400"/>
      <c r="EV37" s="400"/>
      <c r="EW37" s="400"/>
      <c r="EX37" s="400"/>
      <c r="EY37" s="400"/>
      <c r="EZ37" s="400"/>
      <c r="FA37" s="400"/>
      <c r="FB37" s="400"/>
      <c r="FC37" s="400"/>
      <c r="FD37" s="400"/>
      <c r="FE37" s="400"/>
      <c r="FF37" s="400"/>
      <c r="FG37" s="400"/>
      <c r="FH37" s="400"/>
      <c r="FI37" s="400"/>
      <c r="FJ37" s="400"/>
      <c r="FK37" s="400"/>
      <c r="FL37" s="400"/>
      <c r="FM37" s="400"/>
      <c r="FN37" s="400"/>
      <c r="FO37" s="400"/>
      <c r="FP37" s="400"/>
      <c r="FQ37" s="400"/>
      <c r="FR37" s="400"/>
      <c r="FS37" s="400"/>
      <c r="FT37" s="400"/>
      <c r="FU37" s="400"/>
      <c r="FV37" s="400"/>
      <c r="FW37" s="400"/>
      <c r="FX37" s="400"/>
      <c r="FY37" s="400"/>
      <c r="FZ37" s="400"/>
      <c r="GA37" s="400"/>
      <c r="GB37" s="400"/>
      <c r="GC37" s="400"/>
      <c r="GD37" s="400"/>
      <c r="GE37" s="400"/>
      <c r="GF37" s="400"/>
      <c r="GG37" s="400"/>
      <c r="GH37" s="400"/>
      <c r="GI37" s="400"/>
      <c r="GJ37" s="400"/>
      <c r="GK37" s="400"/>
      <c r="GL37" s="400"/>
      <c r="GM37" s="400"/>
      <c r="GN37" s="400"/>
      <c r="GO37" s="400"/>
      <c r="GP37" s="400"/>
      <c r="GQ37" s="400"/>
      <c r="GR37" s="400"/>
      <c r="GS37" s="400"/>
      <c r="GT37" s="400"/>
      <c r="GU37" s="400"/>
      <c r="GV37" s="400"/>
      <c r="GW37" s="400"/>
      <c r="GX37" s="400"/>
      <c r="GY37" s="400"/>
      <c r="GZ37" s="400"/>
      <c r="HA37" s="400"/>
      <c r="HB37" s="400"/>
      <c r="HC37" s="400"/>
      <c r="HD37" s="400"/>
      <c r="HE37" s="400"/>
      <c r="HF37" s="400"/>
      <c r="HG37" s="400"/>
      <c r="HH37" s="400"/>
      <c r="HI37" s="400"/>
      <c r="HJ37" s="400"/>
      <c r="HK37" s="400"/>
      <c r="HL37" s="400"/>
      <c r="HM37" s="400"/>
      <c r="HN37" s="400"/>
      <c r="HO37" s="400"/>
      <c r="HP37" s="400"/>
      <c r="HQ37" s="400"/>
      <c r="HR37" s="400"/>
      <c r="HS37" s="400"/>
      <c r="HT37" s="400"/>
      <c r="HU37" s="400"/>
      <c r="HV37" s="400"/>
      <c r="HW37" s="400"/>
      <c r="HX37" s="400"/>
      <c r="HY37" s="400"/>
      <c r="HZ37" s="400"/>
      <c r="IA37" s="400"/>
      <c r="IB37" s="400"/>
      <c r="IC37" s="400"/>
      <c r="ID37" s="400"/>
      <c r="IE37" s="400"/>
      <c r="IF37" s="400"/>
      <c r="IG37" s="400"/>
      <c r="IH37" s="400"/>
      <c r="II37" s="400"/>
      <c r="IJ37" s="400"/>
      <c r="IK37" s="400"/>
      <c r="IL37" s="400"/>
      <c r="IM37" s="400"/>
      <c r="IN37" s="400"/>
      <c r="IO37" s="400"/>
      <c r="IP37" s="400"/>
      <c r="IQ37" s="400"/>
      <c r="IR37" s="400"/>
      <c r="IS37" s="400"/>
      <c r="IT37" s="400"/>
      <c r="IU37" s="400"/>
      <c r="IV37" s="400"/>
      <c r="IW37" s="400"/>
    </row>
    <row r="38" spans="1:257" s="401" customFormat="1" x14ac:dyDescent="0.2">
      <c r="A38" s="400"/>
      <c r="B38" s="243"/>
      <c r="C38" s="431"/>
      <c r="D38" s="432" t="s">
        <v>760</v>
      </c>
      <c r="E38" s="433"/>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0"/>
      <c r="BI38" s="400"/>
      <c r="BJ38" s="400"/>
      <c r="BK38" s="400"/>
      <c r="BL38" s="400"/>
      <c r="BM38" s="400"/>
      <c r="BN38" s="400"/>
      <c r="BO38" s="400"/>
      <c r="BP38" s="400"/>
      <c r="BQ38" s="400"/>
      <c r="BR38" s="400"/>
      <c r="BS38" s="400"/>
      <c r="BT38" s="400"/>
      <c r="BU38" s="400"/>
      <c r="BV38" s="400"/>
      <c r="BW38" s="400"/>
      <c r="BX38" s="400"/>
      <c r="BY38" s="400"/>
      <c r="BZ38" s="400"/>
      <c r="CA38" s="400"/>
      <c r="CB38" s="400"/>
      <c r="CC38" s="400"/>
      <c r="CD38" s="400"/>
      <c r="CE38" s="400"/>
      <c r="CF38" s="400"/>
      <c r="CG38" s="400"/>
      <c r="CH38" s="400"/>
      <c r="CI38" s="400"/>
      <c r="CJ38" s="400"/>
      <c r="CK38" s="400"/>
      <c r="CL38" s="400"/>
      <c r="CM38" s="400"/>
      <c r="CN38" s="400"/>
      <c r="CO38" s="400"/>
      <c r="CP38" s="400"/>
      <c r="CQ38" s="400"/>
      <c r="CR38" s="400"/>
      <c r="CS38" s="400"/>
      <c r="CT38" s="400"/>
      <c r="CU38" s="400"/>
      <c r="CV38" s="400"/>
      <c r="CW38" s="400"/>
      <c r="CX38" s="400"/>
      <c r="CY38" s="400"/>
      <c r="CZ38" s="400"/>
      <c r="DA38" s="400"/>
      <c r="DB38" s="400"/>
      <c r="DC38" s="400"/>
      <c r="DD38" s="400"/>
      <c r="DE38" s="400"/>
      <c r="DF38" s="400"/>
      <c r="DG38" s="400"/>
      <c r="DH38" s="400"/>
      <c r="DI38" s="400"/>
      <c r="DJ38" s="400"/>
      <c r="DK38" s="400"/>
      <c r="DL38" s="400"/>
      <c r="DM38" s="400"/>
      <c r="DN38" s="400"/>
      <c r="DO38" s="400"/>
      <c r="DP38" s="400"/>
      <c r="DQ38" s="400"/>
      <c r="DR38" s="400"/>
      <c r="DS38" s="400"/>
      <c r="DT38" s="400"/>
      <c r="DU38" s="400"/>
      <c r="DV38" s="400"/>
      <c r="DW38" s="400"/>
      <c r="DX38" s="400"/>
      <c r="DY38" s="400"/>
      <c r="DZ38" s="400"/>
      <c r="EA38" s="400"/>
      <c r="EB38" s="400"/>
      <c r="EC38" s="400"/>
      <c r="ED38" s="400"/>
      <c r="EE38" s="400"/>
      <c r="EF38" s="400"/>
      <c r="EG38" s="400"/>
      <c r="EH38" s="400"/>
      <c r="EI38" s="400"/>
      <c r="EJ38" s="400"/>
      <c r="EK38" s="400"/>
      <c r="EL38" s="400"/>
      <c r="EM38" s="400"/>
      <c r="EN38" s="400"/>
      <c r="EO38" s="400"/>
      <c r="EP38" s="400"/>
      <c r="EQ38" s="400"/>
      <c r="ER38" s="400"/>
      <c r="ES38" s="400"/>
      <c r="ET38" s="400"/>
      <c r="EU38" s="400"/>
      <c r="EV38" s="400"/>
      <c r="EW38" s="400"/>
      <c r="EX38" s="400"/>
      <c r="EY38" s="400"/>
      <c r="EZ38" s="400"/>
      <c r="FA38" s="400"/>
      <c r="FB38" s="400"/>
      <c r="FC38" s="400"/>
      <c r="FD38" s="400"/>
      <c r="FE38" s="400"/>
      <c r="FF38" s="400"/>
      <c r="FG38" s="400"/>
      <c r="FH38" s="400"/>
      <c r="FI38" s="400"/>
      <c r="FJ38" s="400"/>
      <c r="FK38" s="400"/>
      <c r="FL38" s="400"/>
      <c r="FM38" s="400"/>
      <c r="FN38" s="400"/>
      <c r="FO38" s="400"/>
      <c r="FP38" s="400"/>
      <c r="FQ38" s="400"/>
      <c r="FR38" s="400"/>
      <c r="FS38" s="400"/>
      <c r="FT38" s="400"/>
      <c r="FU38" s="400"/>
      <c r="FV38" s="400"/>
      <c r="FW38" s="400"/>
      <c r="FX38" s="400"/>
      <c r="FY38" s="400"/>
      <c r="FZ38" s="400"/>
      <c r="GA38" s="400"/>
      <c r="GB38" s="400"/>
      <c r="GC38" s="400"/>
      <c r="GD38" s="400"/>
      <c r="GE38" s="400"/>
      <c r="GF38" s="400"/>
      <c r="GG38" s="400"/>
      <c r="GH38" s="400"/>
      <c r="GI38" s="400"/>
      <c r="GJ38" s="400"/>
      <c r="GK38" s="400"/>
      <c r="GL38" s="400"/>
      <c r="GM38" s="400"/>
      <c r="GN38" s="400"/>
      <c r="GO38" s="400"/>
      <c r="GP38" s="400"/>
      <c r="GQ38" s="400"/>
      <c r="GR38" s="400"/>
      <c r="GS38" s="400"/>
      <c r="GT38" s="400"/>
      <c r="GU38" s="400"/>
      <c r="GV38" s="400"/>
      <c r="GW38" s="400"/>
      <c r="GX38" s="400"/>
      <c r="GY38" s="400"/>
      <c r="GZ38" s="400"/>
      <c r="HA38" s="400"/>
      <c r="HB38" s="400"/>
      <c r="HC38" s="400"/>
      <c r="HD38" s="400"/>
      <c r="HE38" s="400"/>
      <c r="HF38" s="400"/>
      <c r="HG38" s="400"/>
      <c r="HH38" s="400"/>
      <c r="HI38" s="400"/>
      <c r="HJ38" s="400"/>
      <c r="HK38" s="400"/>
      <c r="HL38" s="400"/>
      <c r="HM38" s="400"/>
      <c r="HN38" s="400"/>
      <c r="HO38" s="400"/>
      <c r="HP38" s="400"/>
      <c r="HQ38" s="400"/>
      <c r="HR38" s="400"/>
      <c r="HS38" s="400"/>
      <c r="HT38" s="400"/>
      <c r="HU38" s="400"/>
      <c r="HV38" s="400"/>
      <c r="HW38" s="400"/>
      <c r="HX38" s="400"/>
      <c r="HY38" s="400"/>
      <c r="HZ38" s="400"/>
      <c r="IA38" s="400"/>
      <c r="IB38" s="400"/>
      <c r="IC38" s="400"/>
      <c r="ID38" s="400"/>
      <c r="IE38" s="400"/>
      <c r="IF38" s="400"/>
      <c r="IG38" s="400"/>
      <c r="IH38" s="400"/>
      <c r="II38" s="400"/>
      <c r="IJ38" s="400"/>
      <c r="IK38" s="400"/>
      <c r="IL38" s="400"/>
      <c r="IM38" s="400"/>
      <c r="IN38" s="400"/>
      <c r="IO38" s="400"/>
      <c r="IP38" s="400"/>
      <c r="IQ38" s="400"/>
      <c r="IR38" s="400"/>
      <c r="IS38" s="400"/>
      <c r="IT38" s="400"/>
      <c r="IU38" s="400"/>
      <c r="IV38" s="400"/>
      <c r="IW38" s="400"/>
    </row>
    <row r="39" spans="1:257" s="401" customFormat="1" x14ac:dyDescent="0.2">
      <c r="A39" s="400"/>
      <c r="B39" s="243"/>
      <c r="C39" s="431"/>
      <c r="D39" s="432" t="s">
        <v>761</v>
      </c>
      <c r="E39" s="433"/>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00"/>
      <c r="BH39" s="400"/>
      <c r="BI39" s="400"/>
      <c r="BJ39" s="400"/>
      <c r="BK39" s="400"/>
      <c r="BL39" s="400"/>
      <c r="BM39" s="400"/>
      <c r="BN39" s="400"/>
      <c r="BO39" s="400"/>
      <c r="BP39" s="400"/>
      <c r="BQ39" s="400"/>
      <c r="BR39" s="400"/>
      <c r="BS39" s="400"/>
      <c r="BT39" s="400"/>
      <c r="BU39" s="400"/>
      <c r="BV39" s="400"/>
      <c r="BW39" s="400"/>
      <c r="BX39" s="400"/>
      <c r="BY39" s="400"/>
      <c r="BZ39" s="400"/>
      <c r="CA39" s="400"/>
      <c r="CB39" s="400"/>
      <c r="CC39" s="400"/>
      <c r="CD39" s="400"/>
      <c r="CE39" s="400"/>
      <c r="CF39" s="400"/>
      <c r="CG39" s="400"/>
      <c r="CH39" s="400"/>
      <c r="CI39" s="400"/>
      <c r="CJ39" s="400"/>
      <c r="CK39" s="400"/>
      <c r="CL39" s="400"/>
      <c r="CM39" s="400"/>
      <c r="CN39" s="400"/>
      <c r="CO39" s="400"/>
      <c r="CP39" s="400"/>
      <c r="CQ39" s="400"/>
      <c r="CR39" s="400"/>
      <c r="CS39" s="400"/>
      <c r="CT39" s="400"/>
      <c r="CU39" s="400"/>
      <c r="CV39" s="400"/>
      <c r="CW39" s="400"/>
      <c r="CX39" s="400"/>
      <c r="CY39" s="400"/>
      <c r="CZ39" s="400"/>
      <c r="DA39" s="400"/>
      <c r="DB39" s="400"/>
      <c r="DC39" s="400"/>
      <c r="DD39" s="400"/>
      <c r="DE39" s="400"/>
      <c r="DF39" s="400"/>
      <c r="DG39" s="400"/>
      <c r="DH39" s="400"/>
      <c r="DI39" s="400"/>
      <c r="DJ39" s="400"/>
      <c r="DK39" s="400"/>
      <c r="DL39" s="400"/>
      <c r="DM39" s="400"/>
      <c r="DN39" s="400"/>
      <c r="DO39" s="400"/>
      <c r="DP39" s="400"/>
      <c r="DQ39" s="400"/>
      <c r="DR39" s="400"/>
      <c r="DS39" s="400"/>
      <c r="DT39" s="400"/>
      <c r="DU39" s="400"/>
      <c r="DV39" s="400"/>
      <c r="DW39" s="400"/>
      <c r="DX39" s="400"/>
      <c r="DY39" s="400"/>
      <c r="DZ39" s="400"/>
      <c r="EA39" s="400"/>
      <c r="EB39" s="400"/>
      <c r="EC39" s="400"/>
      <c r="ED39" s="400"/>
      <c r="EE39" s="400"/>
      <c r="EF39" s="400"/>
      <c r="EG39" s="400"/>
      <c r="EH39" s="400"/>
      <c r="EI39" s="400"/>
      <c r="EJ39" s="400"/>
      <c r="EK39" s="400"/>
      <c r="EL39" s="400"/>
      <c r="EM39" s="400"/>
      <c r="EN39" s="400"/>
      <c r="EO39" s="400"/>
      <c r="EP39" s="400"/>
      <c r="EQ39" s="400"/>
      <c r="ER39" s="400"/>
      <c r="ES39" s="400"/>
      <c r="ET39" s="400"/>
      <c r="EU39" s="400"/>
      <c r="EV39" s="400"/>
      <c r="EW39" s="400"/>
      <c r="EX39" s="400"/>
      <c r="EY39" s="400"/>
      <c r="EZ39" s="400"/>
      <c r="FA39" s="400"/>
      <c r="FB39" s="400"/>
      <c r="FC39" s="400"/>
      <c r="FD39" s="400"/>
      <c r="FE39" s="400"/>
      <c r="FF39" s="400"/>
      <c r="FG39" s="400"/>
      <c r="FH39" s="400"/>
      <c r="FI39" s="400"/>
      <c r="FJ39" s="400"/>
      <c r="FK39" s="400"/>
      <c r="FL39" s="400"/>
      <c r="FM39" s="400"/>
      <c r="FN39" s="400"/>
      <c r="FO39" s="400"/>
      <c r="FP39" s="400"/>
      <c r="FQ39" s="400"/>
      <c r="FR39" s="400"/>
      <c r="FS39" s="400"/>
      <c r="FT39" s="400"/>
      <c r="FU39" s="400"/>
      <c r="FV39" s="400"/>
      <c r="FW39" s="400"/>
      <c r="FX39" s="400"/>
      <c r="FY39" s="400"/>
      <c r="FZ39" s="400"/>
      <c r="GA39" s="400"/>
      <c r="GB39" s="400"/>
      <c r="GC39" s="400"/>
      <c r="GD39" s="400"/>
      <c r="GE39" s="400"/>
      <c r="GF39" s="400"/>
      <c r="GG39" s="400"/>
      <c r="GH39" s="400"/>
      <c r="GI39" s="400"/>
      <c r="GJ39" s="400"/>
      <c r="GK39" s="400"/>
      <c r="GL39" s="400"/>
      <c r="GM39" s="400"/>
      <c r="GN39" s="400"/>
      <c r="GO39" s="400"/>
      <c r="GP39" s="400"/>
      <c r="GQ39" s="400"/>
      <c r="GR39" s="400"/>
      <c r="GS39" s="400"/>
      <c r="GT39" s="400"/>
      <c r="GU39" s="400"/>
      <c r="GV39" s="400"/>
      <c r="GW39" s="400"/>
      <c r="GX39" s="400"/>
      <c r="GY39" s="400"/>
      <c r="GZ39" s="400"/>
      <c r="HA39" s="400"/>
      <c r="HB39" s="400"/>
      <c r="HC39" s="400"/>
      <c r="HD39" s="400"/>
      <c r="HE39" s="400"/>
      <c r="HF39" s="400"/>
      <c r="HG39" s="400"/>
      <c r="HH39" s="400"/>
      <c r="HI39" s="400"/>
      <c r="HJ39" s="400"/>
      <c r="HK39" s="400"/>
      <c r="HL39" s="400"/>
      <c r="HM39" s="400"/>
      <c r="HN39" s="400"/>
      <c r="HO39" s="400"/>
      <c r="HP39" s="400"/>
      <c r="HQ39" s="400"/>
      <c r="HR39" s="400"/>
      <c r="HS39" s="400"/>
      <c r="HT39" s="400"/>
      <c r="HU39" s="400"/>
      <c r="HV39" s="400"/>
      <c r="HW39" s="400"/>
      <c r="HX39" s="400"/>
      <c r="HY39" s="400"/>
      <c r="HZ39" s="400"/>
      <c r="IA39" s="400"/>
      <c r="IB39" s="400"/>
      <c r="IC39" s="400"/>
      <c r="ID39" s="400"/>
      <c r="IE39" s="400"/>
      <c r="IF39" s="400"/>
      <c r="IG39" s="400"/>
      <c r="IH39" s="400"/>
      <c r="II39" s="400"/>
      <c r="IJ39" s="400"/>
      <c r="IK39" s="400"/>
      <c r="IL39" s="400"/>
      <c r="IM39" s="400"/>
      <c r="IN39" s="400"/>
      <c r="IO39" s="400"/>
      <c r="IP39" s="400"/>
      <c r="IQ39" s="400"/>
      <c r="IR39" s="400"/>
      <c r="IS39" s="400"/>
      <c r="IT39" s="400"/>
      <c r="IU39" s="400"/>
      <c r="IV39" s="400"/>
      <c r="IW39" s="400"/>
    </row>
    <row r="40" spans="1:257" s="401" customFormat="1" x14ac:dyDescent="0.2">
      <c r="A40" s="400"/>
      <c r="B40" s="243"/>
      <c r="C40" s="431"/>
      <c r="D40" s="432" t="s">
        <v>762</v>
      </c>
      <c r="E40" s="433"/>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00"/>
      <c r="BA40" s="400"/>
      <c r="BB40" s="400"/>
      <c r="BC40" s="400"/>
      <c r="BD40" s="400"/>
      <c r="BE40" s="400"/>
      <c r="BF40" s="400"/>
      <c r="BG40" s="400"/>
      <c r="BH40" s="400"/>
      <c r="BI40" s="400"/>
      <c r="BJ40" s="400"/>
      <c r="BK40" s="400"/>
      <c r="BL40" s="400"/>
      <c r="BM40" s="400"/>
      <c r="BN40" s="400"/>
      <c r="BO40" s="400"/>
      <c r="BP40" s="400"/>
      <c r="BQ40" s="400"/>
      <c r="BR40" s="400"/>
      <c r="BS40" s="400"/>
      <c r="BT40" s="400"/>
      <c r="BU40" s="400"/>
      <c r="BV40" s="400"/>
      <c r="BW40" s="400"/>
      <c r="BX40" s="400"/>
      <c r="BY40" s="400"/>
      <c r="BZ40" s="400"/>
      <c r="CA40" s="400"/>
      <c r="CB40" s="400"/>
      <c r="CC40" s="400"/>
      <c r="CD40" s="400"/>
      <c r="CE40" s="400"/>
      <c r="CF40" s="400"/>
      <c r="CG40" s="400"/>
      <c r="CH40" s="400"/>
      <c r="CI40" s="400"/>
      <c r="CJ40" s="400"/>
      <c r="CK40" s="400"/>
      <c r="CL40" s="400"/>
      <c r="CM40" s="400"/>
      <c r="CN40" s="400"/>
      <c r="CO40" s="400"/>
      <c r="CP40" s="400"/>
      <c r="CQ40" s="400"/>
      <c r="CR40" s="400"/>
      <c r="CS40" s="400"/>
      <c r="CT40" s="400"/>
      <c r="CU40" s="400"/>
      <c r="CV40" s="400"/>
      <c r="CW40" s="400"/>
      <c r="CX40" s="400"/>
      <c r="CY40" s="400"/>
      <c r="CZ40" s="400"/>
      <c r="DA40" s="400"/>
      <c r="DB40" s="400"/>
      <c r="DC40" s="400"/>
      <c r="DD40" s="400"/>
      <c r="DE40" s="400"/>
      <c r="DF40" s="400"/>
      <c r="DG40" s="400"/>
      <c r="DH40" s="400"/>
      <c r="DI40" s="400"/>
      <c r="DJ40" s="400"/>
      <c r="DK40" s="400"/>
      <c r="DL40" s="400"/>
      <c r="DM40" s="400"/>
      <c r="DN40" s="400"/>
      <c r="DO40" s="400"/>
      <c r="DP40" s="400"/>
      <c r="DQ40" s="400"/>
      <c r="DR40" s="400"/>
      <c r="DS40" s="400"/>
      <c r="DT40" s="400"/>
      <c r="DU40" s="400"/>
      <c r="DV40" s="400"/>
      <c r="DW40" s="400"/>
      <c r="DX40" s="400"/>
      <c r="DY40" s="400"/>
      <c r="DZ40" s="400"/>
      <c r="EA40" s="400"/>
      <c r="EB40" s="400"/>
      <c r="EC40" s="400"/>
      <c r="ED40" s="400"/>
      <c r="EE40" s="400"/>
      <c r="EF40" s="400"/>
      <c r="EG40" s="400"/>
      <c r="EH40" s="400"/>
      <c r="EI40" s="400"/>
      <c r="EJ40" s="400"/>
      <c r="EK40" s="400"/>
      <c r="EL40" s="400"/>
      <c r="EM40" s="400"/>
      <c r="EN40" s="400"/>
      <c r="EO40" s="400"/>
      <c r="EP40" s="400"/>
      <c r="EQ40" s="400"/>
      <c r="ER40" s="400"/>
      <c r="ES40" s="400"/>
      <c r="ET40" s="400"/>
      <c r="EU40" s="400"/>
      <c r="EV40" s="400"/>
      <c r="EW40" s="400"/>
      <c r="EX40" s="400"/>
      <c r="EY40" s="400"/>
      <c r="EZ40" s="400"/>
      <c r="FA40" s="400"/>
      <c r="FB40" s="400"/>
      <c r="FC40" s="400"/>
      <c r="FD40" s="400"/>
      <c r="FE40" s="400"/>
      <c r="FF40" s="400"/>
      <c r="FG40" s="400"/>
      <c r="FH40" s="400"/>
      <c r="FI40" s="400"/>
      <c r="FJ40" s="400"/>
      <c r="FK40" s="400"/>
      <c r="FL40" s="400"/>
      <c r="FM40" s="400"/>
      <c r="FN40" s="400"/>
      <c r="FO40" s="400"/>
      <c r="FP40" s="400"/>
      <c r="FQ40" s="400"/>
      <c r="FR40" s="400"/>
      <c r="FS40" s="400"/>
      <c r="FT40" s="400"/>
      <c r="FU40" s="400"/>
      <c r="FV40" s="400"/>
      <c r="FW40" s="400"/>
      <c r="FX40" s="400"/>
      <c r="FY40" s="400"/>
      <c r="FZ40" s="400"/>
      <c r="GA40" s="400"/>
      <c r="GB40" s="400"/>
      <c r="GC40" s="400"/>
      <c r="GD40" s="400"/>
      <c r="GE40" s="400"/>
      <c r="GF40" s="400"/>
      <c r="GG40" s="400"/>
      <c r="GH40" s="400"/>
      <c r="GI40" s="400"/>
      <c r="GJ40" s="400"/>
      <c r="GK40" s="400"/>
      <c r="GL40" s="400"/>
      <c r="GM40" s="400"/>
      <c r="GN40" s="400"/>
      <c r="GO40" s="400"/>
      <c r="GP40" s="400"/>
      <c r="GQ40" s="400"/>
      <c r="GR40" s="400"/>
      <c r="GS40" s="400"/>
      <c r="GT40" s="400"/>
      <c r="GU40" s="400"/>
      <c r="GV40" s="400"/>
      <c r="GW40" s="400"/>
      <c r="GX40" s="400"/>
      <c r="GY40" s="400"/>
      <c r="GZ40" s="400"/>
      <c r="HA40" s="400"/>
      <c r="HB40" s="400"/>
      <c r="HC40" s="400"/>
      <c r="HD40" s="400"/>
      <c r="HE40" s="400"/>
      <c r="HF40" s="400"/>
      <c r="HG40" s="400"/>
      <c r="HH40" s="400"/>
      <c r="HI40" s="400"/>
      <c r="HJ40" s="400"/>
      <c r="HK40" s="400"/>
      <c r="HL40" s="400"/>
      <c r="HM40" s="400"/>
      <c r="HN40" s="400"/>
      <c r="HO40" s="400"/>
      <c r="HP40" s="400"/>
      <c r="HQ40" s="400"/>
      <c r="HR40" s="400"/>
      <c r="HS40" s="400"/>
      <c r="HT40" s="400"/>
      <c r="HU40" s="400"/>
      <c r="HV40" s="400"/>
      <c r="HW40" s="400"/>
      <c r="HX40" s="400"/>
      <c r="HY40" s="400"/>
      <c r="HZ40" s="400"/>
      <c r="IA40" s="400"/>
      <c r="IB40" s="400"/>
      <c r="IC40" s="400"/>
      <c r="ID40" s="400"/>
      <c r="IE40" s="400"/>
      <c r="IF40" s="400"/>
      <c r="IG40" s="400"/>
      <c r="IH40" s="400"/>
      <c r="II40" s="400"/>
      <c r="IJ40" s="400"/>
      <c r="IK40" s="400"/>
      <c r="IL40" s="400"/>
      <c r="IM40" s="400"/>
      <c r="IN40" s="400"/>
      <c r="IO40" s="400"/>
      <c r="IP40" s="400"/>
      <c r="IQ40" s="400"/>
      <c r="IR40" s="400"/>
      <c r="IS40" s="400"/>
      <c r="IT40" s="400"/>
      <c r="IU40" s="400"/>
      <c r="IV40" s="400"/>
      <c r="IW40" s="400"/>
    </row>
    <row r="41" spans="1:257" s="401" customFormat="1" x14ac:dyDescent="0.2">
      <c r="A41" s="400"/>
      <c r="B41" s="243"/>
      <c r="C41" s="431"/>
      <c r="D41" s="432" t="s">
        <v>763</v>
      </c>
      <c r="E41" s="433"/>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00"/>
      <c r="BH41" s="400"/>
      <c r="BI41" s="400"/>
      <c r="BJ41" s="400"/>
      <c r="BK41" s="400"/>
      <c r="BL41" s="400"/>
      <c r="BM41" s="400"/>
      <c r="BN41" s="400"/>
      <c r="BO41" s="400"/>
      <c r="BP41" s="400"/>
      <c r="BQ41" s="400"/>
      <c r="BR41" s="400"/>
      <c r="BS41" s="400"/>
      <c r="BT41" s="400"/>
      <c r="BU41" s="400"/>
      <c r="BV41" s="400"/>
      <c r="BW41" s="400"/>
      <c r="BX41" s="400"/>
      <c r="BY41" s="400"/>
      <c r="BZ41" s="400"/>
      <c r="CA41" s="400"/>
      <c r="CB41" s="400"/>
      <c r="CC41" s="400"/>
      <c r="CD41" s="400"/>
      <c r="CE41" s="400"/>
      <c r="CF41" s="400"/>
      <c r="CG41" s="400"/>
      <c r="CH41" s="400"/>
      <c r="CI41" s="400"/>
      <c r="CJ41" s="400"/>
      <c r="CK41" s="400"/>
      <c r="CL41" s="400"/>
      <c r="CM41" s="400"/>
      <c r="CN41" s="400"/>
      <c r="CO41" s="400"/>
      <c r="CP41" s="400"/>
      <c r="CQ41" s="400"/>
      <c r="CR41" s="400"/>
      <c r="CS41" s="400"/>
      <c r="CT41" s="400"/>
      <c r="CU41" s="400"/>
      <c r="CV41" s="400"/>
      <c r="CW41" s="400"/>
      <c r="CX41" s="400"/>
      <c r="CY41" s="400"/>
      <c r="CZ41" s="400"/>
      <c r="DA41" s="400"/>
      <c r="DB41" s="400"/>
      <c r="DC41" s="400"/>
      <c r="DD41" s="400"/>
      <c r="DE41" s="400"/>
      <c r="DF41" s="400"/>
      <c r="DG41" s="400"/>
      <c r="DH41" s="400"/>
      <c r="DI41" s="400"/>
      <c r="DJ41" s="400"/>
      <c r="DK41" s="400"/>
      <c r="DL41" s="400"/>
      <c r="DM41" s="400"/>
      <c r="DN41" s="400"/>
      <c r="DO41" s="400"/>
      <c r="DP41" s="400"/>
      <c r="DQ41" s="400"/>
      <c r="DR41" s="400"/>
      <c r="DS41" s="400"/>
      <c r="DT41" s="400"/>
      <c r="DU41" s="400"/>
      <c r="DV41" s="400"/>
      <c r="DW41" s="400"/>
      <c r="DX41" s="400"/>
      <c r="DY41" s="400"/>
      <c r="DZ41" s="400"/>
      <c r="EA41" s="400"/>
      <c r="EB41" s="400"/>
      <c r="EC41" s="400"/>
      <c r="ED41" s="400"/>
      <c r="EE41" s="400"/>
      <c r="EF41" s="400"/>
      <c r="EG41" s="400"/>
      <c r="EH41" s="400"/>
      <c r="EI41" s="400"/>
      <c r="EJ41" s="400"/>
      <c r="EK41" s="400"/>
      <c r="EL41" s="400"/>
      <c r="EM41" s="400"/>
      <c r="EN41" s="400"/>
      <c r="EO41" s="400"/>
      <c r="EP41" s="400"/>
      <c r="EQ41" s="400"/>
      <c r="ER41" s="400"/>
      <c r="ES41" s="400"/>
      <c r="ET41" s="400"/>
      <c r="EU41" s="400"/>
      <c r="EV41" s="400"/>
      <c r="EW41" s="400"/>
      <c r="EX41" s="400"/>
      <c r="EY41" s="400"/>
      <c r="EZ41" s="400"/>
      <c r="FA41" s="400"/>
      <c r="FB41" s="400"/>
      <c r="FC41" s="400"/>
      <c r="FD41" s="400"/>
      <c r="FE41" s="400"/>
      <c r="FF41" s="400"/>
      <c r="FG41" s="400"/>
      <c r="FH41" s="400"/>
      <c r="FI41" s="400"/>
      <c r="FJ41" s="400"/>
      <c r="FK41" s="400"/>
      <c r="FL41" s="400"/>
      <c r="FM41" s="400"/>
      <c r="FN41" s="400"/>
      <c r="FO41" s="400"/>
      <c r="FP41" s="400"/>
      <c r="FQ41" s="400"/>
      <c r="FR41" s="400"/>
      <c r="FS41" s="400"/>
      <c r="FT41" s="400"/>
      <c r="FU41" s="400"/>
      <c r="FV41" s="400"/>
      <c r="FW41" s="400"/>
      <c r="FX41" s="400"/>
      <c r="FY41" s="400"/>
      <c r="FZ41" s="400"/>
      <c r="GA41" s="400"/>
      <c r="GB41" s="400"/>
      <c r="GC41" s="400"/>
      <c r="GD41" s="400"/>
      <c r="GE41" s="400"/>
      <c r="GF41" s="400"/>
      <c r="GG41" s="400"/>
      <c r="GH41" s="400"/>
      <c r="GI41" s="400"/>
      <c r="GJ41" s="400"/>
      <c r="GK41" s="400"/>
      <c r="GL41" s="400"/>
      <c r="GM41" s="400"/>
      <c r="GN41" s="400"/>
      <c r="GO41" s="400"/>
      <c r="GP41" s="400"/>
      <c r="GQ41" s="400"/>
      <c r="GR41" s="400"/>
      <c r="GS41" s="400"/>
      <c r="GT41" s="400"/>
      <c r="GU41" s="400"/>
      <c r="GV41" s="400"/>
      <c r="GW41" s="400"/>
      <c r="GX41" s="400"/>
      <c r="GY41" s="400"/>
      <c r="GZ41" s="400"/>
      <c r="HA41" s="400"/>
      <c r="HB41" s="400"/>
      <c r="HC41" s="400"/>
      <c r="HD41" s="400"/>
      <c r="HE41" s="400"/>
      <c r="HF41" s="400"/>
      <c r="HG41" s="400"/>
      <c r="HH41" s="400"/>
      <c r="HI41" s="400"/>
      <c r="HJ41" s="400"/>
      <c r="HK41" s="400"/>
      <c r="HL41" s="400"/>
      <c r="HM41" s="400"/>
      <c r="HN41" s="400"/>
      <c r="HO41" s="400"/>
      <c r="HP41" s="400"/>
      <c r="HQ41" s="400"/>
      <c r="HR41" s="400"/>
      <c r="HS41" s="400"/>
      <c r="HT41" s="400"/>
      <c r="HU41" s="400"/>
      <c r="HV41" s="400"/>
      <c r="HW41" s="400"/>
      <c r="HX41" s="400"/>
      <c r="HY41" s="400"/>
      <c r="HZ41" s="400"/>
      <c r="IA41" s="400"/>
      <c r="IB41" s="400"/>
      <c r="IC41" s="400"/>
      <c r="ID41" s="400"/>
      <c r="IE41" s="400"/>
      <c r="IF41" s="400"/>
      <c r="IG41" s="400"/>
      <c r="IH41" s="400"/>
      <c r="II41" s="400"/>
      <c r="IJ41" s="400"/>
      <c r="IK41" s="400"/>
      <c r="IL41" s="400"/>
      <c r="IM41" s="400"/>
      <c r="IN41" s="400"/>
      <c r="IO41" s="400"/>
      <c r="IP41" s="400"/>
      <c r="IQ41" s="400"/>
      <c r="IR41" s="400"/>
      <c r="IS41" s="400"/>
      <c r="IT41" s="400"/>
      <c r="IU41" s="400"/>
      <c r="IV41" s="400"/>
      <c r="IW41" s="400"/>
    </row>
    <row r="42" spans="1:257" s="401" customFormat="1" x14ac:dyDescent="0.2">
      <c r="A42" s="400"/>
      <c r="B42" s="243"/>
      <c r="C42" s="431"/>
      <c r="D42" s="432" t="s">
        <v>764</v>
      </c>
      <c r="E42" s="433"/>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H42" s="400"/>
      <c r="BI42" s="400"/>
      <c r="BJ42" s="400"/>
      <c r="BK42" s="400"/>
      <c r="BL42" s="400"/>
      <c r="BM42" s="400"/>
      <c r="BN42" s="400"/>
      <c r="BO42" s="400"/>
      <c r="BP42" s="400"/>
      <c r="BQ42" s="400"/>
      <c r="BR42" s="400"/>
      <c r="BS42" s="400"/>
      <c r="BT42" s="400"/>
      <c r="BU42" s="400"/>
      <c r="BV42" s="400"/>
      <c r="BW42" s="400"/>
      <c r="BX42" s="400"/>
      <c r="BY42" s="400"/>
      <c r="BZ42" s="400"/>
      <c r="CA42" s="400"/>
      <c r="CB42" s="400"/>
      <c r="CC42" s="400"/>
      <c r="CD42" s="400"/>
      <c r="CE42" s="400"/>
      <c r="CF42" s="400"/>
      <c r="CG42" s="400"/>
      <c r="CH42" s="400"/>
      <c r="CI42" s="400"/>
      <c r="CJ42" s="400"/>
      <c r="CK42" s="400"/>
      <c r="CL42" s="400"/>
      <c r="CM42" s="400"/>
      <c r="CN42" s="400"/>
      <c r="CO42" s="400"/>
      <c r="CP42" s="400"/>
      <c r="CQ42" s="400"/>
      <c r="CR42" s="400"/>
      <c r="CS42" s="400"/>
      <c r="CT42" s="400"/>
      <c r="CU42" s="400"/>
      <c r="CV42" s="400"/>
      <c r="CW42" s="400"/>
      <c r="CX42" s="400"/>
      <c r="CY42" s="400"/>
      <c r="CZ42" s="400"/>
      <c r="DA42" s="400"/>
      <c r="DB42" s="400"/>
      <c r="DC42" s="400"/>
      <c r="DD42" s="400"/>
      <c r="DE42" s="400"/>
      <c r="DF42" s="400"/>
      <c r="DG42" s="400"/>
      <c r="DH42" s="400"/>
      <c r="DI42" s="400"/>
      <c r="DJ42" s="400"/>
      <c r="DK42" s="400"/>
      <c r="DL42" s="400"/>
      <c r="DM42" s="400"/>
      <c r="DN42" s="400"/>
      <c r="DO42" s="400"/>
      <c r="DP42" s="400"/>
      <c r="DQ42" s="400"/>
      <c r="DR42" s="400"/>
      <c r="DS42" s="400"/>
      <c r="DT42" s="400"/>
      <c r="DU42" s="400"/>
      <c r="DV42" s="400"/>
      <c r="DW42" s="400"/>
      <c r="DX42" s="400"/>
      <c r="DY42" s="400"/>
      <c r="DZ42" s="400"/>
      <c r="EA42" s="400"/>
      <c r="EB42" s="400"/>
      <c r="EC42" s="400"/>
      <c r="ED42" s="400"/>
      <c r="EE42" s="400"/>
      <c r="EF42" s="400"/>
      <c r="EG42" s="400"/>
      <c r="EH42" s="400"/>
      <c r="EI42" s="400"/>
      <c r="EJ42" s="400"/>
      <c r="EK42" s="400"/>
      <c r="EL42" s="400"/>
      <c r="EM42" s="400"/>
      <c r="EN42" s="400"/>
      <c r="EO42" s="400"/>
      <c r="EP42" s="400"/>
      <c r="EQ42" s="400"/>
      <c r="ER42" s="400"/>
      <c r="ES42" s="400"/>
      <c r="ET42" s="400"/>
      <c r="EU42" s="400"/>
      <c r="EV42" s="400"/>
      <c r="EW42" s="400"/>
      <c r="EX42" s="400"/>
      <c r="EY42" s="400"/>
      <c r="EZ42" s="400"/>
      <c r="FA42" s="400"/>
      <c r="FB42" s="400"/>
      <c r="FC42" s="400"/>
      <c r="FD42" s="400"/>
      <c r="FE42" s="400"/>
      <c r="FF42" s="400"/>
      <c r="FG42" s="400"/>
      <c r="FH42" s="400"/>
      <c r="FI42" s="400"/>
      <c r="FJ42" s="400"/>
      <c r="FK42" s="400"/>
      <c r="FL42" s="400"/>
      <c r="FM42" s="400"/>
      <c r="FN42" s="400"/>
      <c r="FO42" s="400"/>
      <c r="FP42" s="400"/>
      <c r="FQ42" s="400"/>
      <c r="FR42" s="400"/>
      <c r="FS42" s="400"/>
      <c r="FT42" s="400"/>
      <c r="FU42" s="400"/>
      <c r="FV42" s="400"/>
      <c r="FW42" s="400"/>
      <c r="FX42" s="400"/>
      <c r="FY42" s="400"/>
      <c r="FZ42" s="400"/>
      <c r="GA42" s="400"/>
      <c r="GB42" s="400"/>
      <c r="GC42" s="400"/>
      <c r="GD42" s="400"/>
      <c r="GE42" s="400"/>
      <c r="GF42" s="400"/>
      <c r="GG42" s="400"/>
      <c r="GH42" s="400"/>
      <c r="GI42" s="400"/>
      <c r="GJ42" s="400"/>
      <c r="GK42" s="400"/>
      <c r="GL42" s="400"/>
      <c r="GM42" s="400"/>
      <c r="GN42" s="400"/>
      <c r="GO42" s="400"/>
      <c r="GP42" s="400"/>
      <c r="GQ42" s="400"/>
      <c r="GR42" s="400"/>
      <c r="GS42" s="400"/>
      <c r="GT42" s="400"/>
      <c r="GU42" s="400"/>
      <c r="GV42" s="400"/>
      <c r="GW42" s="400"/>
      <c r="GX42" s="400"/>
      <c r="GY42" s="400"/>
      <c r="GZ42" s="400"/>
      <c r="HA42" s="400"/>
      <c r="HB42" s="400"/>
      <c r="HC42" s="400"/>
      <c r="HD42" s="400"/>
      <c r="HE42" s="400"/>
      <c r="HF42" s="400"/>
      <c r="HG42" s="400"/>
      <c r="HH42" s="400"/>
      <c r="HI42" s="400"/>
      <c r="HJ42" s="400"/>
      <c r="HK42" s="400"/>
      <c r="HL42" s="400"/>
      <c r="HM42" s="400"/>
      <c r="HN42" s="400"/>
      <c r="HO42" s="400"/>
      <c r="HP42" s="400"/>
      <c r="HQ42" s="400"/>
      <c r="HR42" s="400"/>
      <c r="HS42" s="400"/>
      <c r="HT42" s="400"/>
      <c r="HU42" s="400"/>
      <c r="HV42" s="400"/>
      <c r="HW42" s="400"/>
      <c r="HX42" s="400"/>
      <c r="HY42" s="400"/>
      <c r="HZ42" s="400"/>
      <c r="IA42" s="400"/>
      <c r="IB42" s="400"/>
      <c r="IC42" s="400"/>
      <c r="ID42" s="400"/>
      <c r="IE42" s="400"/>
      <c r="IF42" s="400"/>
      <c r="IG42" s="400"/>
      <c r="IH42" s="400"/>
      <c r="II42" s="400"/>
      <c r="IJ42" s="400"/>
      <c r="IK42" s="400"/>
      <c r="IL42" s="400"/>
      <c r="IM42" s="400"/>
      <c r="IN42" s="400"/>
      <c r="IO42" s="400"/>
      <c r="IP42" s="400"/>
      <c r="IQ42" s="400"/>
      <c r="IR42" s="400"/>
      <c r="IS42" s="400"/>
      <c r="IT42" s="400"/>
      <c r="IU42" s="400"/>
      <c r="IV42" s="400"/>
      <c r="IW42" s="400"/>
    </row>
    <row r="43" spans="1:257" s="401" customFormat="1" x14ac:dyDescent="0.2">
      <c r="A43" s="400"/>
      <c r="B43" s="243"/>
      <c r="C43" s="431"/>
      <c r="D43" s="432" t="s">
        <v>765</v>
      </c>
      <c r="E43" s="433"/>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c r="BV43" s="400"/>
      <c r="BW43" s="400"/>
      <c r="BX43" s="400"/>
      <c r="BY43" s="400"/>
      <c r="BZ43" s="400"/>
      <c r="CA43" s="400"/>
      <c r="CB43" s="400"/>
      <c r="CC43" s="400"/>
      <c r="CD43" s="400"/>
      <c r="CE43" s="400"/>
      <c r="CF43" s="400"/>
      <c r="CG43" s="400"/>
      <c r="CH43" s="400"/>
      <c r="CI43" s="400"/>
      <c r="CJ43" s="400"/>
      <c r="CK43" s="400"/>
      <c r="CL43" s="400"/>
      <c r="CM43" s="400"/>
      <c r="CN43" s="400"/>
      <c r="CO43" s="400"/>
      <c r="CP43" s="400"/>
      <c r="CQ43" s="400"/>
      <c r="CR43" s="400"/>
      <c r="CS43" s="400"/>
      <c r="CT43" s="400"/>
      <c r="CU43" s="400"/>
      <c r="CV43" s="400"/>
      <c r="CW43" s="400"/>
      <c r="CX43" s="400"/>
      <c r="CY43" s="400"/>
      <c r="CZ43" s="400"/>
      <c r="DA43" s="400"/>
      <c r="DB43" s="400"/>
      <c r="DC43" s="400"/>
      <c r="DD43" s="400"/>
      <c r="DE43" s="400"/>
      <c r="DF43" s="400"/>
      <c r="DG43" s="400"/>
      <c r="DH43" s="400"/>
      <c r="DI43" s="400"/>
      <c r="DJ43" s="400"/>
      <c r="DK43" s="400"/>
      <c r="DL43" s="400"/>
      <c r="DM43" s="400"/>
      <c r="DN43" s="400"/>
      <c r="DO43" s="400"/>
      <c r="DP43" s="400"/>
      <c r="DQ43" s="400"/>
      <c r="DR43" s="400"/>
      <c r="DS43" s="400"/>
      <c r="DT43" s="400"/>
      <c r="DU43" s="400"/>
      <c r="DV43" s="400"/>
      <c r="DW43" s="400"/>
      <c r="DX43" s="400"/>
      <c r="DY43" s="400"/>
      <c r="DZ43" s="400"/>
      <c r="EA43" s="400"/>
      <c r="EB43" s="400"/>
      <c r="EC43" s="400"/>
      <c r="ED43" s="400"/>
      <c r="EE43" s="400"/>
      <c r="EF43" s="400"/>
      <c r="EG43" s="400"/>
      <c r="EH43" s="400"/>
      <c r="EI43" s="400"/>
      <c r="EJ43" s="400"/>
      <c r="EK43" s="400"/>
      <c r="EL43" s="400"/>
      <c r="EM43" s="400"/>
      <c r="EN43" s="400"/>
      <c r="EO43" s="400"/>
      <c r="EP43" s="400"/>
      <c r="EQ43" s="400"/>
      <c r="ER43" s="400"/>
      <c r="ES43" s="400"/>
      <c r="ET43" s="400"/>
      <c r="EU43" s="400"/>
      <c r="EV43" s="400"/>
      <c r="EW43" s="400"/>
      <c r="EX43" s="400"/>
      <c r="EY43" s="400"/>
      <c r="EZ43" s="400"/>
      <c r="FA43" s="400"/>
      <c r="FB43" s="400"/>
      <c r="FC43" s="400"/>
      <c r="FD43" s="400"/>
      <c r="FE43" s="400"/>
      <c r="FF43" s="400"/>
      <c r="FG43" s="400"/>
      <c r="FH43" s="400"/>
      <c r="FI43" s="400"/>
      <c r="FJ43" s="400"/>
      <c r="FK43" s="400"/>
      <c r="FL43" s="400"/>
      <c r="FM43" s="400"/>
      <c r="FN43" s="400"/>
      <c r="FO43" s="400"/>
      <c r="FP43" s="400"/>
      <c r="FQ43" s="400"/>
      <c r="FR43" s="400"/>
      <c r="FS43" s="400"/>
      <c r="FT43" s="400"/>
      <c r="FU43" s="400"/>
      <c r="FV43" s="400"/>
      <c r="FW43" s="400"/>
      <c r="FX43" s="400"/>
      <c r="FY43" s="400"/>
      <c r="FZ43" s="400"/>
      <c r="GA43" s="400"/>
      <c r="GB43" s="400"/>
      <c r="GC43" s="400"/>
      <c r="GD43" s="400"/>
      <c r="GE43" s="400"/>
      <c r="GF43" s="400"/>
      <c r="GG43" s="400"/>
      <c r="GH43" s="400"/>
      <c r="GI43" s="400"/>
      <c r="GJ43" s="400"/>
      <c r="GK43" s="400"/>
      <c r="GL43" s="400"/>
      <c r="GM43" s="400"/>
      <c r="GN43" s="400"/>
      <c r="GO43" s="400"/>
      <c r="GP43" s="400"/>
      <c r="GQ43" s="400"/>
      <c r="GR43" s="400"/>
      <c r="GS43" s="400"/>
      <c r="GT43" s="400"/>
      <c r="GU43" s="400"/>
      <c r="GV43" s="400"/>
      <c r="GW43" s="400"/>
      <c r="GX43" s="400"/>
      <c r="GY43" s="400"/>
      <c r="GZ43" s="400"/>
      <c r="HA43" s="400"/>
      <c r="HB43" s="400"/>
      <c r="HC43" s="400"/>
      <c r="HD43" s="400"/>
      <c r="HE43" s="400"/>
      <c r="HF43" s="400"/>
      <c r="HG43" s="400"/>
      <c r="HH43" s="400"/>
      <c r="HI43" s="400"/>
      <c r="HJ43" s="400"/>
      <c r="HK43" s="400"/>
      <c r="HL43" s="400"/>
      <c r="HM43" s="400"/>
      <c r="HN43" s="400"/>
      <c r="HO43" s="400"/>
      <c r="HP43" s="400"/>
      <c r="HQ43" s="400"/>
      <c r="HR43" s="400"/>
      <c r="HS43" s="400"/>
      <c r="HT43" s="400"/>
      <c r="HU43" s="400"/>
      <c r="HV43" s="400"/>
      <c r="HW43" s="400"/>
      <c r="HX43" s="400"/>
      <c r="HY43" s="400"/>
      <c r="HZ43" s="400"/>
      <c r="IA43" s="400"/>
      <c r="IB43" s="400"/>
      <c r="IC43" s="400"/>
      <c r="ID43" s="400"/>
      <c r="IE43" s="400"/>
      <c r="IF43" s="400"/>
      <c r="IG43" s="400"/>
      <c r="IH43" s="400"/>
      <c r="II43" s="400"/>
      <c r="IJ43" s="400"/>
      <c r="IK43" s="400"/>
      <c r="IL43" s="400"/>
      <c r="IM43" s="400"/>
      <c r="IN43" s="400"/>
      <c r="IO43" s="400"/>
      <c r="IP43" s="400"/>
      <c r="IQ43" s="400"/>
      <c r="IR43" s="400"/>
      <c r="IS43" s="400"/>
      <c r="IT43" s="400"/>
      <c r="IU43" s="400"/>
      <c r="IV43" s="400"/>
      <c r="IW43" s="400"/>
    </row>
    <row r="44" spans="1:257" s="401" customFormat="1" x14ac:dyDescent="0.2">
      <c r="A44" s="400"/>
      <c r="B44" s="243"/>
      <c r="C44" s="431"/>
      <c r="D44" s="432" t="s">
        <v>766</v>
      </c>
      <c r="E44" s="433"/>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J44" s="400"/>
      <c r="BK44" s="400"/>
      <c r="BL44" s="400"/>
      <c r="BM44" s="400"/>
      <c r="BN44" s="400"/>
      <c r="BO44" s="400"/>
      <c r="BP44" s="400"/>
      <c r="BQ44" s="400"/>
      <c r="BR44" s="400"/>
      <c r="BS44" s="400"/>
      <c r="BT44" s="400"/>
      <c r="BU44" s="400"/>
      <c r="BV44" s="400"/>
      <c r="BW44" s="400"/>
      <c r="BX44" s="400"/>
      <c r="BY44" s="400"/>
      <c r="BZ44" s="400"/>
      <c r="CA44" s="400"/>
      <c r="CB44" s="400"/>
      <c r="CC44" s="400"/>
      <c r="CD44" s="400"/>
      <c r="CE44" s="400"/>
      <c r="CF44" s="400"/>
      <c r="CG44" s="400"/>
      <c r="CH44" s="400"/>
      <c r="CI44" s="400"/>
      <c r="CJ44" s="400"/>
      <c r="CK44" s="400"/>
      <c r="CL44" s="400"/>
      <c r="CM44" s="400"/>
      <c r="CN44" s="400"/>
      <c r="CO44" s="400"/>
      <c r="CP44" s="400"/>
      <c r="CQ44" s="400"/>
      <c r="CR44" s="400"/>
      <c r="CS44" s="400"/>
      <c r="CT44" s="400"/>
      <c r="CU44" s="400"/>
      <c r="CV44" s="400"/>
      <c r="CW44" s="400"/>
      <c r="CX44" s="400"/>
      <c r="CY44" s="400"/>
      <c r="CZ44" s="400"/>
      <c r="DA44" s="400"/>
      <c r="DB44" s="400"/>
      <c r="DC44" s="400"/>
      <c r="DD44" s="400"/>
      <c r="DE44" s="400"/>
      <c r="DF44" s="400"/>
      <c r="DG44" s="400"/>
      <c r="DH44" s="400"/>
      <c r="DI44" s="400"/>
      <c r="DJ44" s="400"/>
      <c r="DK44" s="400"/>
      <c r="DL44" s="400"/>
      <c r="DM44" s="400"/>
      <c r="DN44" s="400"/>
      <c r="DO44" s="400"/>
      <c r="DP44" s="400"/>
      <c r="DQ44" s="400"/>
      <c r="DR44" s="400"/>
      <c r="DS44" s="400"/>
      <c r="DT44" s="400"/>
      <c r="DU44" s="400"/>
      <c r="DV44" s="400"/>
      <c r="DW44" s="400"/>
      <c r="DX44" s="400"/>
      <c r="DY44" s="400"/>
      <c r="DZ44" s="400"/>
      <c r="EA44" s="400"/>
      <c r="EB44" s="400"/>
      <c r="EC44" s="400"/>
      <c r="ED44" s="400"/>
      <c r="EE44" s="400"/>
      <c r="EF44" s="400"/>
      <c r="EG44" s="400"/>
      <c r="EH44" s="400"/>
      <c r="EI44" s="400"/>
      <c r="EJ44" s="400"/>
      <c r="EK44" s="400"/>
      <c r="EL44" s="400"/>
      <c r="EM44" s="400"/>
      <c r="EN44" s="400"/>
      <c r="EO44" s="400"/>
      <c r="EP44" s="400"/>
      <c r="EQ44" s="400"/>
      <c r="ER44" s="400"/>
      <c r="ES44" s="400"/>
      <c r="ET44" s="400"/>
      <c r="EU44" s="400"/>
      <c r="EV44" s="400"/>
      <c r="EW44" s="400"/>
      <c r="EX44" s="400"/>
      <c r="EY44" s="400"/>
      <c r="EZ44" s="400"/>
      <c r="FA44" s="400"/>
      <c r="FB44" s="400"/>
      <c r="FC44" s="400"/>
      <c r="FD44" s="400"/>
      <c r="FE44" s="400"/>
      <c r="FF44" s="400"/>
      <c r="FG44" s="400"/>
      <c r="FH44" s="400"/>
      <c r="FI44" s="400"/>
      <c r="FJ44" s="400"/>
      <c r="FK44" s="400"/>
      <c r="FL44" s="400"/>
      <c r="FM44" s="400"/>
      <c r="FN44" s="400"/>
      <c r="FO44" s="400"/>
      <c r="FP44" s="400"/>
      <c r="FQ44" s="400"/>
      <c r="FR44" s="400"/>
      <c r="FS44" s="400"/>
      <c r="FT44" s="400"/>
      <c r="FU44" s="400"/>
      <c r="FV44" s="400"/>
      <c r="FW44" s="400"/>
      <c r="FX44" s="400"/>
      <c r="FY44" s="400"/>
      <c r="FZ44" s="400"/>
      <c r="GA44" s="400"/>
      <c r="GB44" s="400"/>
      <c r="GC44" s="400"/>
      <c r="GD44" s="400"/>
      <c r="GE44" s="400"/>
      <c r="GF44" s="400"/>
      <c r="GG44" s="400"/>
      <c r="GH44" s="400"/>
      <c r="GI44" s="400"/>
      <c r="GJ44" s="400"/>
      <c r="GK44" s="400"/>
      <c r="GL44" s="400"/>
      <c r="GM44" s="400"/>
      <c r="GN44" s="400"/>
      <c r="GO44" s="400"/>
      <c r="GP44" s="400"/>
      <c r="GQ44" s="400"/>
      <c r="GR44" s="400"/>
      <c r="GS44" s="400"/>
      <c r="GT44" s="400"/>
      <c r="GU44" s="400"/>
      <c r="GV44" s="400"/>
      <c r="GW44" s="400"/>
      <c r="GX44" s="400"/>
      <c r="GY44" s="400"/>
      <c r="GZ44" s="400"/>
      <c r="HA44" s="400"/>
      <c r="HB44" s="400"/>
      <c r="HC44" s="400"/>
      <c r="HD44" s="400"/>
      <c r="HE44" s="400"/>
      <c r="HF44" s="400"/>
      <c r="HG44" s="400"/>
      <c r="HH44" s="400"/>
      <c r="HI44" s="400"/>
      <c r="HJ44" s="400"/>
      <c r="HK44" s="400"/>
      <c r="HL44" s="400"/>
      <c r="HM44" s="400"/>
      <c r="HN44" s="400"/>
      <c r="HO44" s="400"/>
      <c r="HP44" s="400"/>
      <c r="HQ44" s="400"/>
      <c r="HR44" s="400"/>
      <c r="HS44" s="400"/>
      <c r="HT44" s="400"/>
      <c r="HU44" s="400"/>
      <c r="HV44" s="400"/>
      <c r="HW44" s="400"/>
      <c r="HX44" s="400"/>
      <c r="HY44" s="400"/>
      <c r="HZ44" s="400"/>
      <c r="IA44" s="400"/>
      <c r="IB44" s="400"/>
      <c r="IC44" s="400"/>
      <c r="ID44" s="400"/>
      <c r="IE44" s="400"/>
      <c r="IF44" s="400"/>
      <c r="IG44" s="400"/>
      <c r="IH44" s="400"/>
      <c r="II44" s="400"/>
      <c r="IJ44" s="400"/>
      <c r="IK44" s="400"/>
      <c r="IL44" s="400"/>
      <c r="IM44" s="400"/>
      <c r="IN44" s="400"/>
      <c r="IO44" s="400"/>
      <c r="IP44" s="400"/>
      <c r="IQ44" s="400"/>
      <c r="IR44" s="400"/>
      <c r="IS44" s="400"/>
      <c r="IT44" s="400"/>
      <c r="IU44" s="400"/>
      <c r="IV44" s="400"/>
      <c r="IW44" s="400"/>
    </row>
    <row r="45" spans="1:257" s="401" customFormat="1" x14ac:dyDescent="0.2">
      <c r="A45" s="400"/>
      <c r="B45" s="243"/>
      <c r="C45" s="431"/>
      <c r="D45" s="432" t="s">
        <v>767</v>
      </c>
      <c r="E45" s="433"/>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H45" s="400"/>
      <c r="BI45" s="400"/>
      <c r="BJ45" s="400"/>
      <c r="BK45" s="400"/>
      <c r="BL45" s="400"/>
      <c r="BM45" s="400"/>
      <c r="BN45" s="400"/>
      <c r="BO45" s="400"/>
      <c r="BP45" s="400"/>
      <c r="BQ45" s="400"/>
      <c r="BR45" s="400"/>
      <c r="BS45" s="400"/>
      <c r="BT45" s="400"/>
      <c r="BU45" s="400"/>
      <c r="BV45" s="400"/>
      <c r="BW45" s="400"/>
      <c r="BX45" s="400"/>
      <c r="BY45" s="400"/>
      <c r="BZ45" s="400"/>
      <c r="CA45" s="400"/>
      <c r="CB45" s="400"/>
      <c r="CC45" s="400"/>
      <c r="CD45" s="400"/>
      <c r="CE45" s="400"/>
      <c r="CF45" s="400"/>
      <c r="CG45" s="400"/>
      <c r="CH45" s="400"/>
      <c r="CI45" s="400"/>
      <c r="CJ45" s="400"/>
      <c r="CK45" s="400"/>
      <c r="CL45" s="400"/>
      <c r="CM45" s="400"/>
      <c r="CN45" s="400"/>
      <c r="CO45" s="400"/>
      <c r="CP45" s="400"/>
      <c r="CQ45" s="400"/>
      <c r="CR45" s="400"/>
      <c r="CS45" s="400"/>
      <c r="CT45" s="400"/>
      <c r="CU45" s="400"/>
      <c r="CV45" s="400"/>
      <c r="CW45" s="400"/>
      <c r="CX45" s="400"/>
      <c r="CY45" s="400"/>
      <c r="CZ45" s="400"/>
      <c r="DA45" s="400"/>
      <c r="DB45" s="400"/>
      <c r="DC45" s="400"/>
      <c r="DD45" s="400"/>
      <c r="DE45" s="400"/>
      <c r="DF45" s="400"/>
      <c r="DG45" s="400"/>
      <c r="DH45" s="400"/>
      <c r="DI45" s="400"/>
      <c r="DJ45" s="400"/>
      <c r="DK45" s="400"/>
      <c r="DL45" s="400"/>
      <c r="DM45" s="400"/>
      <c r="DN45" s="400"/>
      <c r="DO45" s="400"/>
      <c r="DP45" s="400"/>
      <c r="DQ45" s="400"/>
      <c r="DR45" s="400"/>
      <c r="DS45" s="400"/>
      <c r="DT45" s="400"/>
      <c r="DU45" s="400"/>
      <c r="DV45" s="400"/>
      <c r="DW45" s="400"/>
      <c r="DX45" s="400"/>
      <c r="DY45" s="400"/>
      <c r="DZ45" s="400"/>
      <c r="EA45" s="400"/>
      <c r="EB45" s="400"/>
      <c r="EC45" s="400"/>
      <c r="ED45" s="400"/>
      <c r="EE45" s="400"/>
      <c r="EF45" s="400"/>
      <c r="EG45" s="400"/>
      <c r="EH45" s="400"/>
      <c r="EI45" s="400"/>
      <c r="EJ45" s="400"/>
      <c r="EK45" s="400"/>
      <c r="EL45" s="400"/>
      <c r="EM45" s="400"/>
      <c r="EN45" s="400"/>
      <c r="EO45" s="400"/>
      <c r="EP45" s="400"/>
      <c r="EQ45" s="400"/>
      <c r="ER45" s="400"/>
      <c r="ES45" s="400"/>
      <c r="ET45" s="400"/>
      <c r="EU45" s="400"/>
      <c r="EV45" s="400"/>
      <c r="EW45" s="400"/>
      <c r="EX45" s="400"/>
      <c r="EY45" s="400"/>
      <c r="EZ45" s="400"/>
      <c r="FA45" s="400"/>
      <c r="FB45" s="400"/>
      <c r="FC45" s="400"/>
      <c r="FD45" s="400"/>
      <c r="FE45" s="400"/>
      <c r="FF45" s="400"/>
      <c r="FG45" s="400"/>
      <c r="FH45" s="400"/>
      <c r="FI45" s="400"/>
      <c r="FJ45" s="400"/>
      <c r="FK45" s="400"/>
      <c r="FL45" s="400"/>
      <c r="FM45" s="400"/>
      <c r="FN45" s="400"/>
      <c r="FO45" s="400"/>
      <c r="FP45" s="400"/>
      <c r="FQ45" s="400"/>
      <c r="FR45" s="400"/>
      <c r="FS45" s="400"/>
      <c r="FT45" s="400"/>
      <c r="FU45" s="400"/>
      <c r="FV45" s="400"/>
      <c r="FW45" s="400"/>
      <c r="FX45" s="400"/>
      <c r="FY45" s="400"/>
      <c r="FZ45" s="400"/>
      <c r="GA45" s="400"/>
      <c r="GB45" s="400"/>
      <c r="GC45" s="400"/>
      <c r="GD45" s="400"/>
      <c r="GE45" s="400"/>
      <c r="GF45" s="400"/>
      <c r="GG45" s="400"/>
      <c r="GH45" s="400"/>
      <c r="GI45" s="400"/>
      <c r="GJ45" s="400"/>
      <c r="GK45" s="400"/>
      <c r="GL45" s="400"/>
      <c r="GM45" s="400"/>
      <c r="GN45" s="400"/>
      <c r="GO45" s="400"/>
      <c r="GP45" s="400"/>
      <c r="GQ45" s="400"/>
      <c r="GR45" s="400"/>
      <c r="GS45" s="400"/>
      <c r="GT45" s="400"/>
      <c r="GU45" s="400"/>
      <c r="GV45" s="400"/>
      <c r="GW45" s="400"/>
      <c r="GX45" s="400"/>
      <c r="GY45" s="400"/>
      <c r="GZ45" s="400"/>
      <c r="HA45" s="400"/>
      <c r="HB45" s="400"/>
      <c r="HC45" s="400"/>
      <c r="HD45" s="400"/>
      <c r="HE45" s="400"/>
      <c r="HF45" s="400"/>
      <c r="HG45" s="400"/>
      <c r="HH45" s="400"/>
      <c r="HI45" s="400"/>
      <c r="HJ45" s="400"/>
      <c r="HK45" s="400"/>
      <c r="HL45" s="400"/>
      <c r="HM45" s="400"/>
      <c r="HN45" s="400"/>
      <c r="HO45" s="400"/>
      <c r="HP45" s="400"/>
      <c r="HQ45" s="400"/>
      <c r="HR45" s="400"/>
      <c r="HS45" s="400"/>
      <c r="HT45" s="400"/>
      <c r="HU45" s="400"/>
      <c r="HV45" s="400"/>
      <c r="HW45" s="400"/>
      <c r="HX45" s="400"/>
      <c r="HY45" s="400"/>
      <c r="HZ45" s="400"/>
      <c r="IA45" s="400"/>
      <c r="IB45" s="400"/>
      <c r="IC45" s="400"/>
      <c r="ID45" s="400"/>
      <c r="IE45" s="400"/>
      <c r="IF45" s="400"/>
      <c r="IG45" s="400"/>
      <c r="IH45" s="400"/>
      <c r="II45" s="400"/>
      <c r="IJ45" s="400"/>
      <c r="IK45" s="400"/>
      <c r="IL45" s="400"/>
      <c r="IM45" s="400"/>
      <c r="IN45" s="400"/>
      <c r="IO45" s="400"/>
      <c r="IP45" s="400"/>
      <c r="IQ45" s="400"/>
      <c r="IR45" s="400"/>
      <c r="IS45" s="400"/>
      <c r="IT45" s="400"/>
      <c r="IU45" s="400"/>
      <c r="IV45" s="400"/>
      <c r="IW45" s="400"/>
    </row>
    <row r="46" spans="1:257" s="401" customFormat="1" x14ac:dyDescent="0.2">
      <c r="A46" s="400"/>
      <c r="B46" s="243"/>
      <c r="C46" s="431"/>
      <c r="D46" s="432" t="s">
        <v>768</v>
      </c>
      <c r="E46" s="433"/>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H46" s="400"/>
      <c r="BI46" s="400"/>
      <c r="BJ46" s="400"/>
      <c r="BK46" s="400"/>
      <c r="BL46" s="400"/>
      <c r="BM46" s="400"/>
      <c r="BN46" s="400"/>
      <c r="BO46" s="400"/>
      <c r="BP46" s="400"/>
      <c r="BQ46" s="400"/>
      <c r="BR46" s="400"/>
      <c r="BS46" s="400"/>
      <c r="BT46" s="400"/>
      <c r="BU46" s="400"/>
      <c r="BV46" s="400"/>
      <c r="BW46" s="400"/>
      <c r="BX46" s="400"/>
      <c r="BY46" s="400"/>
      <c r="BZ46" s="400"/>
      <c r="CA46" s="400"/>
      <c r="CB46" s="400"/>
      <c r="CC46" s="400"/>
      <c r="CD46" s="400"/>
      <c r="CE46" s="400"/>
      <c r="CF46" s="400"/>
      <c r="CG46" s="400"/>
      <c r="CH46" s="400"/>
      <c r="CI46" s="400"/>
      <c r="CJ46" s="400"/>
      <c r="CK46" s="400"/>
      <c r="CL46" s="400"/>
      <c r="CM46" s="400"/>
      <c r="CN46" s="400"/>
      <c r="CO46" s="400"/>
      <c r="CP46" s="400"/>
      <c r="CQ46" s="400"/>
      <c r="CR46" s="400"/>
      <c r="CS46" s="400"/>
      <c r="CT46" s="400"/>
      <c r="CU46" s="400"/>
      <c r="CV46" s="400"/>
      <c r="CW46" s="400"/>
      <c r="CX46" s="400"/>
      <c r="CY46" s="400"/>
      <c r="CZ46" s="400"/>
      <c r="DA46" s="400"/>
      <c r="DB46" s="400"/>
      <c r="DC46" s="400"/>
      <c r="DD46" s="400"/>
      <c r="DE46" s="400"/>
      <c r="DF46" s="400"/>
      <c r="DG46" s="400"/>
      <c r="DH46" s="400"/>
      <c r="DI46" s="400"/>
      <c r="DJ46" s="400"/>
      <c r="DK46" s="400"/>
      <c r="DL46" s="400"/>
      <c r="DM46" s="400"/>
      <c r="DN46" s="400"/>
      <c r="DO46" s="400"/>
      <c r="DP46" s="400"/>
      <c r="DQ46" s="400"/>
      <c r="DR46" s="400"/>
      <c r="DS46" s="400"/>
      <c r="DT46" s="400"/>
      <c r="DU46" s="400"/>
      <c r="DV46" s="400"/>
      <c r="DW46" s="400"/>
      <c r="DX46" s="400"/>
      <c r="DY46" s="400"/>
      <c r="DZ46" s="400"/>
      <c r="EA46" s="400"/>
      <c r="EB46" s="400"/>
      <c r="EC46" s="400"/>
      <c r="ED46" s="400"/>
      <c r="EE46" s="400"/>
      <c r="EF46" s="400"/>
      <c r="EG46" s="400"/>
      <c r="EH46" s="400"/>
      <c r="EI46" s="400"/>
      <c r="EJ46" s="400"/>
      <c r="EK46" s="400"/>
      <c r="EL46" s="400"/>
      <c r="EM46" s="400"/>
      <c r="EN46" s="400"/>
      <c r="EO46" s="400"/>
      <c r="EP46" s="400"/>
      <c r="EQ46" s="400"/>
      <c r="ER46" s="400"/>
      <c r="ES46" s="400"/>
      <c r="ET46" s="400"/>
      <c r="EU46" s="400"/>
      <c r="EV46" s="400"/>
      <c r="EW46" s="400"/>
      <c r="EX46" s="400"/>
      <c r="EY46" s="400"/>
      <c r="EZ46" s="400"/>
      <c r="FA46" s="400"/>
      <c r="FB46" s="400"/>
      <c r="FC46" s="400"/>
      <c r="FD46" s="400"/>
      <c r="FE46" s="400"/>
      <c r="FF46" s="400"/>
      <c r="FG46" s="400"/>
      <c r="FH46" s="400"/>
      <c r="FI46" s="400"/>
      <c r="FJ46" s="400"/>
      <c r="FK46" s="400"/>
      <c r="FL46" s="400"/>
      <c r="FM46" s="400"/>
      <c r="FN46" s="400"/>
      <c r="FO46" s="400"/>
      <c r="FP46" s="400"/>
      <c r="FQ46" s="400"/>
      <c r="FR46" s="400"/>
      <c r="FS46" s="400"/>
      <c r="FT46" s="400"/>
      <c r="FU46" s="400"/>
      <c r="FV46" s="400"/>
      <c r="FW46" s="400"/>
      <c r="FX46" s="400"/>
      <c r="FY46" s="400"/>
      <c r="FZ46" s="400"/>
      <c r="GA46" s="400"/>
      <c r="GB46" s="400"/>
      <c r="GC46" s="400"/>
      <c r="GD46" s="400"/>
      <c r="GE46" s="400"/>
      <c r="GF46" s="400"/>
      <c r="GG46" s="400"/>
      <c r="GH46" s="400"/>
      <c r="GI46" s="400"/>
      <c r="GJ46" s="400"/>
      <c r="GK46" s="400"/>
      <c r="GL46" s="400"/>
      <c r="GM46" s="400"/>
      <c r="GN46" s="400"/>
      <c r="GO46" s="400"/>
      <c r="GP46" s="400"/>
      <c r="GQ46" s="400"/>
      <c r="GR46" s="400"/>
      <c r="GS46" s="400"/>
      <c r="GT46" s="400"/>
      <c r="GU46" s="400"/>
      <c r="GV46" s="400"/>
      <c r="GW46" s="400"/>
      <c r="GX46" s="400"/>
      <c r="GY46" s="400"/>
      <c r="GZ46" s="400"/>
      <c r="HA46" s="400"/>
      <c r="HB46" s="400"/>
      <c r="HC46" s="400"/>
      <c r="HD46" s="400"/>
      <c r="HE46" s="400"/>
      <c r="HF46" s="400"/>
      <c r="HG46" s="400"/>
      <c r="HH46" s="400"/>
      <c r="HI46" s="400"/>
      <c r="HJ46" s="400"/>
      <c r="HK46" s="400"/>
      <c r="HL46" s="400"/>
      <c r="HM46" s="400"/>
      <c r="HN46" s="400"/>
      <c r="HO46" s="400"/>
      <c r="HP46" s="400"/>
      <c r="HQ46" s="400"/>
      <c r="HR46" s="400"/>
      <c r="HS46" s="400"/>
      <c r="HT46" s="400"/>
      <c r="HU46" s="400"/>
      <c r="HV46" s="400"/>
      <c r="HW46" s="400"/>
      <c r="HX46" s="400"/>
      <c r="HY46" s="400"/>
      <c r="HZ46" s="400"/>
      <c r="IA46" s="400"/>
      <c r="IB46" s="400"/>
      <c r="IC46" s="400"/>
      <c r="ID46" s="400"/>
      <c r="IE46" s="400"/>
      <c r="IF46" s="400"/>
      <c r="IG46" s="400"/>
      <c r="IH46" s="400"/>
      <c r="II46" s="400"/>
      <c r="IJ46" s="400"/>
      <c r="IK46" s="400"/>
      <c r="IL46" s="400"/>
      <c r="IM46" s="400"/>
      <c r="IN46" s="400"/>
      <c r="IO46" s="400"/>
      <c r="IP46" s="400"/>
      <c r="IQ46" s="400"/>
      <c r="IR46" s="400"/>
      <c r="IS46" s="400"/>
      <c r="IT46" s="400"/>
      <c r="IU46" s="400"/>
      <c r="IV46" s="400"/>
      <c r="IW46" s="400"/>
    </row>
    <row r="47" spans="1:257" s="401" customFormat="1" x14ac:dyDescent="0.2">
      <c r="A47" s="400"/>
      <c r="B47" s="243"/>
      <c r="C47" s="431"/>
      <c r="D47" s="432" t="s">
        <v>769</v>
      </c>
      <c r="E47" s="433"/>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H47" s="400"/>
      <c r="BI47" s="400"/>
      <c r="BJ47" s="400"/>
      <c r="BK47" s="400"/>
      <c r="BL47" s="400"/>
      <c r="BM47" s="400"/>
      <c r="BN47" s="400"/>
      <c r="BO47" s="400"/>
      <c r="BP47" s="400"/>
      <c r="BQ47" s="400"/>
      <c r="BR47" s="400"/>
      <c r="BS47" s="400"/>
      <c r="BT47" s="400"/>
      <c r="BU47" s="400"/>
      <c r="BV47" s="400"/>
      <c r="BW47" s="400"/>
      <c r="BX47" s="400"/>
      <c r="BY47" s="400"/>
      <c r="BZ47" s="400"/>
      <c r="CA47" s="400"/>
      <c r="CB47" s="400"/>
      <c r="CC47" s="400"/>
      <c r="CD47" s="400"/>
      <c r="CE47" s="400"/>
      <c r="CF47" s="400"/>
      <c r="CG47" s="400"/>
      <c r="CH47" s="400"/>
      <c r="CI47" s="400"/>
      <c r="CJ47" s="400"/>
      <c r="CK47" s="400"/>
      <c r="CL47" s="400"/>
      <c r="CM47" s="400"/>
      <c r="CN47" s="400"/>
      <c r="CO47" s="400"/>
      <c r="CP47" s="400"/>
      <c r="CQ47" s="400"/>
      <c r="CR47" s="400"/>
      <c r="CS47" s="400"/>
      <c r="CT47" s="400"/>
      <c r="CU47" s="400"/>
      <c r="CV47" s="400"/>
      <c r="CW47" s="400"/>
      <c r="CX47" s="400"/>
      <c r="CY47" s="400"/>
      <c r="CZ47" s="400"/>
      <c r="DA47" s="400"/>
      <c r="DB47" s="400"/>
      <c r="DC47" s="400"/>
      <c r="DD47" s="400"/>
      <c r="DE47" s="400"/>
      <c r="DF47" s="400"/>
      <c r="DG47" s="400"/>
      <c r="DH47" s="400"/>
      <c r="DI47" s="400"/>
      <c r="DJ47" s="400"/>
      <c r="DK47" s="400"/>
      <c r="DL47" s="400"/>
      <c r="DM47" s="400"/>
      <c r="DN47" s="400"/>
      <c r="DO47" s="400"/>
      <c r="DP47" s="400"/>
      <c r="DQ47" s="400"/>
      <c r="DR47" s="400"/>
      <c r="DS47" s="400"/>
      <c r="DT47" s="400"/>
      <c r="DU47" s="400"/>
      <c r="DV47" s="400"/>
      <c r="DW47" s="400"/>
      <c r="DX47" s="400"/>
      <c r="DY47" s="400"/>
      <c r="DZ47" s="400"/>
      <c r="EA47" s="400"/>
      <c r="EB47" s="400"/>
      <c r="EC47" s="400"/>
      <c r="ED47" s="400"/>
      <c r="EE47" s="400"/>
      <c r="EF47" s="400"/>
      <c r="EG47" s="400"/>
      <c r="EH47" s="400"/>
      <c r="EI47" s="400"/>
      <c r="EJ47" s="400"/>
      <c r="EK47" s="400"/>
      <c r="EL47" s="400"/>
      <c r="EM47" s="400"/>
      <c r="EN47" s="400"/>
      <c r="EO47" s="400"/>
      <c r="EP47" s="400"/>
      <c r="EQ47" s="400"/>
      <c r="ER47" s="400"/>
      <c r="ES47" s="400"/>
      <c r="ET47" s="400"/>
      <c r="EU47" s="400"/>
      <c r="EV47" s="400"/>
      <c r="EW47" s="400"/>
      <c r="EX47" s="400"/>
      <c r="EY47" s="400"/>
      <c r="EZ47" s="400"/>
      <c r="FA47" s="400"/>
      <c r="FB47" s="400"/>
      <c r="FC47" s="400"/>
      <c r="FD47" s="400"/>
      <c r="FE47" s="400"/>
      <c r="FF47" s="400"/>
      <c r="FG47" s="400"/>
      <c r="FH47" s="400"/>
      <c r="FI47" s="400"/>
      <c r="FJ47" s="400"/>
      <c r="FK47" s="400"/>
      <c r="FL47" s="400"/>
      <c r="FM47" s="400"/>
      <c r="FN47" s="400"/>
      <c r="FO47" s="400"/>
      <c r="FP47" s="400"/>
      <c r="FQ47" s="400"/>
      <c r="FR47" s="400"/>
      <c r="FS47" s="400"/>
      <c r="FT47" s="400"/>
      <c r="FU47" s="400"/>
      <c r="FV47" s="400"/>
      <c r="FW47" s="400"/>
      <c r="FX47" s="400"/>
      <c r="FY47" s="400"/>
      <c r="FZ47" s="400"/>
      <c r="GA47" s="400"/>
      <c r="GB47" s="400"/>
      <c r="GC47" s="400"/>
      <c r="GD47" s="400"/>
      <c r="GE47" s="400"/>
      <c r="GF47" s="400"/>
      <c r="GG47" s="400"/>
      <c r="GH47" s="400"/>
      <c r="GI47" s="400"/>
      <c r="GJ47" s="400"/>
      <c r="GK47" s="400"/>
      <c r="GL47" s="400"/>
      <c r="GM47" s="400"/>
      <c r="GN47" s="400"/>
      <c r="GO47" s="400"/>
      <c r="GP47" s="400"/>
      <c r="GQ47" s="400"/>
      <c r="GR47" s="400"/>
      <c r="GS47" s="400"/>
      <c r="GT47" s="400"/>
      <c r="GU47" s="400"/>
      <c r="GV47" s="400"/>
      <c r="GW47" s="400"/>
      <c r="GX47" s="400"/>
      <c r="GY47" s="400"/>
      <c r="GZ47" s="400"/>
      <c r="HA47" s="400"/>
      <c r="HB47" s="400"/>
      <c r="HC47" s="400"/>
      <c r="HD47" s="400"/>
      <c r="HE47" s="400"/>
      <c r="HF47" s="400"/>
      <c r="HG47" s="400"/>
      <c r="HH47" s="400"/>
      <c r="HI47" s="400"/>
      <c r="HJ47" s="400"/>
      <c r="HK47" s="400"/>
      <c r="HL47" s="400"/>
      <c r="HM47" s="400"/>
      <c r="HN47" s="400"/>
      <c r="HO47" s="400"/>
      <c r="HP47" s="400"/>
      <c r="HQ47" s="400"/>
      <c r="HR47" s="400"/>
      <c r="HS47" s="400"/>
      <c r="HT47" s="400"/>
      <c r="HU47" s="400"/>
      <c r="HV47" s="400"/>
      <c r="HW47" s="400"/>
      <c r="HX47" s="400"/>
      <c r="HY47" s="400"/>
      <c r="HZ47" s="400"/>
      <c r="IA47" s="400"/>
      <c r="IB47" s="400"/>
      <c r="IC47" s="400"/>
      <c r="ID47" s="400"/>
      <c r="IE47" s="400"/>
      <c r="IF47" s="400"/>
      <c r="IG47" s="400"/>
      <c r="IH47" s="400"/>
      <c r="II47" s="400"/>
      <c r="IJ47" s="400"/>
      <c r="IK47" s="400"/>
      <c r="IL47" s="400"/>
      <c r="IM47" s="400"/>
      <c r="IN47" s="400"/>
      <c r="IO47" s="400"/>
      <c r="IP47" s="400"/>
      <c r="IQ47" s="400"/>
      <c r="IR47" s="400"/>
      <c r="IS47" s="400"/>
      <c r="IT47" s="400"/>
      <c r="IU47" s="400"/>
      <c r="IV47" s="400"/>
      <c r="IW47" s="400"/>
    </row>
    <row r="48" spans="1:257" s="401" customFormat="1" x14ac:dyDescent="0.2">
      <c r="A48" s="400"/>
      <c r="B48" s="243"/>
      <c r="C48" s="431"/>
      <c r="D48" s="432" t="s">
        <v>770</v>
      </c>
      <c r="E48" s="433"/>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H48" s="400"/>
      <c r="BI48" s="400"/>
      <c r="BJ48" s="400"/>
      <c r="BK48" s="400"/>
      <c r="BL48" s="400"/>
      <c r="BM48" s="400"/>
      <c r="BN48" s="400"/>
      <c r="BO48" s="400"/>
      <c r="BP48" s="400"/>
      <c r="BQ48" s="400"/>
      <c r="BR48" s="400"/>
      <c r="BS48" s="400"/>
      <c r="BT48" s="400"/>
      <c r="BU48" s="400"/>
      <c r="BV48" s="400"/>
      <c r="BW48" s="400"/>
      <c r="BX48" s="400"/>
      <c r="BY48" s="400"/>
      <c r="BZ48" s="400"/>
      <c r="CA48" s="400"/>
      <c r="CB48" s="400"/>
      <c r="CC48" s="400"/>
      <c r="CD48" s="400"/>
      <c r="CE48" s="400"/>
      <c r="CF48" s="400"/>
      <c r="CG48" s="400"/>
      <c r="CH48" s="400"/>
      <c r="CI48" s="400"/>
      <c r="CJ48" s="400"/>
      <c r="CK48" s="400"/>
      <c r="CL48" s="400"/>
      <c r="CM48" s="400"/>
      <c r="CN48" s="400"/>
      <c r="CO48" s="400"/>
      <c r="CP48" s="400"/>
      <c r="CQ48" s="400"/>
      <c r="CR48" s="400"/>
      <c r="CS48" s="400"/>
      <c r="CT48" s="400"/>
      <c r="CU48" s="400"/>
      <c r="CV48" s="400"/>
      <c r="CW48" s="400"/>
      <c r="CX48" s="400"/>
      <c r="CY48" s="400"/>
      <c r="CZ48" s="400"/>
      <c r="DA48" s="400"/>
      <c r="DB48" s="400"/>
      <c r="DC48" s="400"/>
      <c r="DD48" s="400"/>
      <c r="DE48" s="400"/>
      <c r="DF48" s="400"/>
      <c r="DG48" s="400"/>
      <c r="DH48" s="400"/>
      <c r="DI48" s="400"/>
      <c r="DJ48" s="400"/>
      <c r="DK48" s="400"/>
      <c r="DL48" s="400"/>
      <c r="DM48" s="400"/>
      <c r="DN48" s="400"/>
      <c r="DO48" s="400"/>
      <c r="DP48" s="400"/>
      <c r="DQ48" s="400"/>
      <c r="DR48" s="400"/>
      <c r="DS48" s="400"/>
      <c r="DT48" s="400"/>
      <c r="DU48" s="400"/>
      <c r="DV48" s="400"/>
      <c r="DW48" s="400"/>
      <c r="DX48" s="400"/>
      <c r="DY48" s="400"/>
      <c r="DZ48" s="400"/>
      <c r="EA48" s="400"/>
      <c r="EB48" s="400"/>
      <c r="EC48" s="400"/>
      <c r="ED48" s="400"/>
      <c r="EE48" s="400"/>
      <c r="EF48" s="400"/>
      <c r="EG48" s="400"/>
      <c r="EH48" s="400"/>
      <c r="EI48" s="400"/>
      <c r="EJ48" s="400"/>
      <c r="EK48" s="400"/>
      <c r="EL48" s="400"/>
      <c r="EM48" s="400"/>
      <c r="EN48" s="400"/>
      <c r="EO48" s="400"/>
      <c r="EP48" s="400"/>
      <c r="EQ48" s="400"/>
      <c r="ER48" s="400"/>
      <c r="ES48" s="400"/>
      <c r="ET48" s="400"/>
      <c r="EU48" s="400"/>
      <c r="EV48" s="400"/>
      <c r="EW48" s="400"/>
      <c r="EX48" s="400"/>
      <c r="EY48" s="400"/>
      <c r="EZ48" s="400"/>
      <c r="FA48" s="400"/>
      <c r="FB48" s="400"/>
      <c r="FC48" s="400"/>
      <c r="FD48" s="400"/>
      <c r="FE48" s="400"/>
      <c r="FF48" s="400"/>
      <c r="FG48" s="400"/>
      <c r="FH48" s="400"/>
      <c r="FI48" s="400"/>
      <c r="FJ48" s="400"/>
      <c r="FK48" s="400"/>
      <c r="FL48" s="400"/>
      <c r="FM48" s="400"/>
      <c r="FN48" s="400"/>
      <c r="FO48" s="400"/>
      <c r="FP48" s="400"/>
      <c r="FQ48" s="400"/>
      <c r="FR48" s="400"/>
      <c r="FS48" s="400"/>
      <c r="FT48" s="400"/>
      <c r="FU48" s="400"/>
      <c r="FV48" s="400"/>
      <c r="FW48" s="400"/>
      <c r="FX48" s="400"/>
      <c r="FY48" s="400"/>
      <c r="FZ48" s="400"/>
      <c r="GA48" s="400"/>
      <c r="GB48" s="400"/>
      <c r="GC48" s="400"/>
      <c r="GD48" s="400"/>
      <c r="GE48" s="400"/>
      <c r="GF48" s="400"/>
      <c r="GG48" s="400"/>
      <c r="GH48" s="400"/>
      <c r="GI48" s="400"/>
      <c r="GJ48" s="400"/>
      <c r="GK48" s="400"/>
      <c r="GL48" s="400"/>
      <c r="GM48" s="400"/>
      <c r="GN48" s="400"/>
      <c r="GO48" s="400"/>
      <c r="GP48" s="400"/>
      <c r="GQ48" s="400"/>
      <c r="GR48" s="400"/>
      <c r="GS48" s="400"/>
      <c r="GT48" s="400"/>
      <c r="GU48" s="400"/>
      <c r="GV48" s="400"/>
      <c r="GW48" s="400"/>
      <c r="GX48" s="400"/>
      <c r="GY48" s="400"/>
      <c r="GZ48" s="400"/>
      <c r="HA48" s="400"/>
      <c r="HB48" s="400"/>
      <c r="HC48" s="400"/>
      <c r="HD48" s="400"/>
      <c r="HE48" s="400"/>
      <c r="HF48" s="400"/>
      <c r="HG48" s="400"/>
      <c r="HH48" s="400"/>
      <c r="HI48" s="400"/>
      <c r="HJ48" s="400"/>
      <c r="HK48" s="400"/>
      <c r="HL48" s="400"/>
      <c r="HM48" s="400"/>
      <c r="HN48" s="400"/>
      <c r="HO48" s="400"/>
      <c r="HP48" s="400"/>
      <c r="HQ48" s="400"/>
      <c r="HR48" s="400"/>
      <c r="HS48" s="400"/>
      <c r="HT48" s="400"/>
      <c r="HU48" s="400"/>
      <c r="HV48" s="400"/>
      <c r="HW48" s="400"/>
      <c r="HX48" s="400"/>
      <c r="HY48" s="400"/>
      <c r="HZ48" s="400"/>
      <c r="IA48" s="400"/>
      <c r="IB48" s="400"/>
      <c r="IC48" s="400"/>
      <c r="ID48" s="400"/>
      <c r="IE48" s="400"/>
      <c r="IF48" s="400"/>
      <c r="IG48" s="400"/>
      <c r="IH48" s="400"/>
      <c r="II48" s="400"/>
      <c r="IJ48" s="400"/>
      <c r="IK48" s="400"/>
      <c r="IL48" s="400"/>
      <c r="IM48" s="400"/>
      <c r="IN48" s="400"/>
      <c r="IO48" s="400"/>
      <c r="IP48" s="400"/>
      <c r="IQ48" s="400"/>
      <c r="IR48" s="400"/>
      <c r="IS48" s="400"/>
      <c r="IT48" s="400"/>
      <c r="IU48" s="400"/>
      <c r="IV48" s="400"/>
      <c r="IW48" s="400"/>
    </row>
    <row r="49" spans="1:257" s="401" customFormat="1" x14ac:dyDescent="0.2">
      <c r="A49" s="400"/>
      <c r="B49" s="243"/>
      <c r="C49" s="431"/>
      <c r="D49" s="432" t="s">
        <v>771</v>
      </c>
      <c r="E49" s="433"/>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c r="CD49" s="400"/>
      <c r="CE49" s="400"/>
      <c r="CF49" s="400"/>
      <c r="CG49" s="400"/>
      <c r="CH49" s="400"/>
      <c r="CI49" s="400"/>
      <c r="CJ49" s="400"/>
      <c r="CK49" s="400"/>
      <c r="CL49" s="400"/>
      <c r="CM49" s="400"/>
      <c r="CN49" s="400"/>
      <c r="CO49" s="400"/>
      <c r="CP49" s="400"/>
      <c r="CQ49" s="400"/>
      <c r="CR49" s="400"/>
      <c r="CS49" s="400"/>
      <c r="CT49" s="400"/>
      <c r="CU49" s="400"/>
      <c r="CV49" s="400"/>
      <c r="CW49" s="400"/>
      <c r="CX49" s="400"/>
      <c r="CY49" s="400"/>
      <c r="CZ49" s="400"/>
      <c r="DA49" s="400"/>
      <c r="DB49" s="400"/>
      <c r="DC49" s="400"/>
      <c r="DD49" s="400"/>
      <c r="DE49" s="400"/>
      <c r="DF49" s="400"/>
      <c r="DG49" s="400"/>
      <c r="DH49" s="400"/>
      <c r="DI49" s="400"/>
      <c r="DJ49" s="400"/>
      <c r="DK49" s="400"/>
      <c r="DL49" s="400"/>
      <c r="DM49" s="400"/>
      <c r="DN49" s="400"/>
      <c r="DO49" s="400"/>
      <c r="DP49" s="400"/>
      <c r="DQ49" s="400"/>
      <c r="DR49" s="400"/>
      <c r="DS49" s="400"/>
      <c r="DT49" s="400"/>
      <c r="DU49" s="400"/>
      <c r="DV49" s="400"/>
      <c r="DW49" s="400"/>
      <c r="DX49" s="400"/>
      <c r="DY49" s="400"/>
      <c r="DZ49" s="400"/>
      <c r="EA49" s="400"/>
      <c r="EB49" s="400"/>
      <c r="EC49" s="400"/>
      <c r="ED49" s="400"/>
      <c r="EE49" s="400"/>
      <c r="EF49" s="400"/>
      <c r="EG49" s="400"/>
      <c r="EH49" s="400"/>
      <c r="EI49" s="400"/>
      <c r="EJ49" s="400"/>
      <c r="EK49" s="400"/>
      <c r="EL49" s="400"/>
      <c r="EM49" s="400"/>
      <c r="EN49" s="400"/>
      <c r="EO49" s="400"/>
      <c r="EP49" s="400"/>
      <c r="EQ49" s="400"/>
      <c r="ER49" s="400"/>
      <c r="ES49" s="400"/>
      <c r="ET49" s="400"/>
      <c r="EU49" s="400"/>
      <c r="EV49" s="400"/>
      <c r="EW49" s="400"/>
      <c r="EX49" s="400"/>
      <c r="EY49" s="400"/>
      <c r="EZ49" s="400"/>
      <c r="FA49" s="400"/>
      <c r="FB49" s="400"/>
      <c r="FC49" s="400"/>
      <c r="FD49" s="400"/>
      <c r="FE49" s="400"/>
      <c r="FF49" s="400"/>
      <c r="FG49" s="400"/>
      <c r="FH49" s="400"/>
      <c r="FI49" s="400"/>
      <c r="FJ49" s="400"/>
      <c r="FK49" s="400"/>
      <c r="FL49" s="400"/>
      <c r="FM49" s="400"/>
      <c r="FN49" s="400"/>
      <c r="FO49" s="400"/>
      <c r="FP49" s="400"/>
      <c r="FQ49" s="400"/>
      <c r="FR49" s="400"/>
      <c r="FS49" s="400"/>
      <c r="FT49" s="400"/>
      <c r="FU49" s="400"/>
      <c r="FV49" s="400"/>
      <c r="FW49" s="400"/>
      <c r="FX49" s="400"/>
      <c r="FY49" s="400"/>
      <c r="FZ49" s="400"/>
      <c r="GA49" s="400"/>
      <c r="GB49" s="400"/>
      <c r="GC49" s="400"/>
      <c r="GD49" s="400"/>
      <c r="GE49" s="400"/>
      <c r="GF49" s="400"/>
      <c r="GG49" s="400"/>
      <c r="GH49" s="400"/>
      <c r="GI49" s="400"/>
      <c r="GJ49" s="400"/>
      <c r="GK49" s="400"/>
      <c r="GL49" s="400"/>
      <c r="GM49" s="400"/>
      <c r="GN49" s="400"/>
      <c r="GO49" s="400"/>
      <c r="GP49" s="400"/>
      <c r="GQ49" s="400"/>
      <c r="GR49" s="400"/>
      <c r="GS49" s="400"/>
      <c r="GT49" s="400"/>
      <c r="GU49" s="400"/>
      <c r="GV49" s="400"/>
      <c r="GW49" s="400"/>
      <c r="GX49" s="400"/>
      <c r="GY49" s="400"/>
      <c r="GZ49" s="400"/>
      <c r="HA49" s="400"/>
      <c r="HB49" s="400"/>
      <c r="HC49" s="400"/>
      <c r="HD49" s="400"/>
      <c r="HE49" s="400"/>
      <c r="HF49" s="400"/>
      <c r="HG49" s="400"/>
      <c r="HH49" s="400"/>
      <c r="HI49" s="400"/>
      <c r="HJ49" s="400"/>
      <c r="HK49" s="400"/>
      <c r="HL49" s="400"/>
      <c r="HM49" s="400"/>
      <c r="HN49" s="400"/>
      <c r="HO49" s="400"/>
      <c r="HP49" s="400"/>
      <c r="HQ49" s="400"/>
      <c r="HR49" s="400"/>
      <c r="HS49" s="400"/>
      <c r="HT49" s="400"/>
      <c r="HU49" s="400"/>
      <c r="HV49" s="400"/>
      <c r="HW49" s="400"/>
      <c r="HX49" s="400"/>
      <c r="HY49" s="400"/>
      <c r="HZ49" s="400"/>
      <c r="IA49" s="400"/>
      <c r="IB49" s="400"/>
      <c r="IC49" s="400"/>
      <c r="ID49" s="400"/>
      <c r="IE49" s="400"/>
      <c r="IF49" s="400"/>
      <c r="IG49" s="400"/>
      <c r="IH49" s="400"/>
      <c r="II49" s="400"/>
      <c r="IJ49" s="400"/>
      <c r="IK49" s="400"/>
      <c r="IL49" s="400"/>
      <c r="IM49" s="400"/>
      <c r="IN49" s="400"/>
      <c r="IO49" s="400"/>
      <c r="IP49" s="400"/>
      <c r="IQ49" s="400"/>
      <c r="IR49" s="400"/>
      <c r="IS49" s="400"/>
      <c r="IT49" s="400"/>
      <c r="IU49" s="400"/>
      <c r="IV49" s="400"/>
      <c r="IW49" s="400"/>
    </row>
    <row r="50" spans="1:257" s="401" customFormat="1" x14ac:dyDescent="0.2">
      <c r="A50" s="400"/>
      <c r="B50" s="243"/>
      <c r="C50" s="431"/>
      <c r="D50" s="432" t="s">
        <v>772</v>
      </c>
      <c r="E50" s="433"/>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400"/>
      <c r="CF50" s="400"/>
      <c r="CG50" s="400"/>
      <c r="CH50" s="400"/>
      <c r="CI50" s="400"/>
      <c r="CJ50" s="400"/>
      <c r="CK50" s="400"/>
      <c r="CL50" s="400"/>
      <c r="CM50" s="400"/>
      <c r="CN50" s="400"/>
      <c r="CO50" s="400"/>
      <c r="CP50" s="400"/>
      <c r="CQ50" s="400"/>
      <c r="CR50" s="400"/>
      <c r="CS50" s="400"/>
      <c r="CT50" s="400"/>
      <c r="CU50" s="400"/>
      <c r="CV50" s="400"/>
      <c r="CW50" s="400"/>
      <c r="CX50" s="400"/>
      <c r="CY50" s="400"/>
      <c r="CZ50" s="400"/>
      <c r="DA50" s="400"/>
      <c r="DB50" s="400"/>
      <c r="DC50" s="400"/>
      <c r="DD50" s="400"/>
      <c r="DE50" s="400"/>
      <c r="DF50" s="400"/>
      <c r="DG50" s="400"/>
      <c r="DH50" s="400"/>
      <c r="DI50" s="400"/>
      <c r="DJ50" s="400"/>
      <c r="DK50" s="400"/>
      <c r="DL50" s="400"/>
      <c r="DM50" s="400"/>
      <c r="DN50" s="400"/>
      <c r="DO50" s="400"/>
      <c r="DP50" s="400"/>
      <c r="DQ50" s="400"/>
      <c r="DR50" s="400"/>
      <c r="DS50" s="400"/>
      <c r="DT50" s="400"/>
      <c r="DU50" s="400"/>
      <c r="DV50" s="400"/>
      <c r="DW50" s="400"/>
      <c r="DX50" s="400"/>
      <c r="DY50" s="400"/>
      <c r="DZ50" s="400"/>
      <c r="EA50" s="400"/>
      <c r="EB50" s="400"/>
      <c r="EC50" s="400"/>
      <c r="ED50" s="400"/>
      <c r="EE50" s="400"/>
      <c r="EF50" s="400"/>
      <c r="EG50" s="400"/>
      <c r="EH50" s="400"/>
      <c r="EI50" s="400"/>
      <c r="EJ50" s="400"/>
      <c r="EK50" s="400"/>
      <c r="EL50" s="400"/>
      <c r="EM50" s="400"/>
      <c r="EN50" s="400"/>
      <c r="EO50" s="400"/>
      <c r="EP50" s="400"/>
      <c r="EQ50" s="400"/>
      <c r="ER50" s="400"/>
      <c r="ES50" s="400"/>
      <c r="ET50" s="400"/>
      <c r="EU50" s="400"/>
      <c r="EV50" s="400"/>
      <c r="EW50" s="400"/>
      <c r="EX50" s="400"/>
      <c r="EY50" s="400"/>
      <c r="EZ50" s="400"/>
      <c r="FA50" s="400"/>
      <c r="FB50" s="400"/>
      <c r="FC50" s="400"/>
      <c r="FD50" s="400"/>
      <c r="FE50" s="400"/>
      <c r="FF50" s="400"/>
      <c r="FG50" s="400"/>
      <c r="FH50" s="400"/>
      <c r="FI50" s="400"/>
      <c r="FJ50" s="400"/>
      <c r="FK50" s="400"/>
      <c r="FL50" s="400"/>
      <c r="FM50" s="400"/>
      <c r="FN50" s="400"/>
      <c r="FO50" s="400"/>
      <c r="FP50" s="400"/>
      <c r="FQ50" s="400"/>
      <c r="FR50" s="400"/>
      <c r="FS50" s="400"/>
      <c r="FT50" s="400"/>
      <c r="FU50" s="400"/>
      <c r="FV50" s="400"/>
      <c r="FW50" s="400"/>
      <c r="FX50" s="400"/>
      <c r="FY50" s="400"/>
      <c r="FZ50" s="400"/>
      <c r="GA50" s="400"/>
      <c r="GB50" s="400"/>
      <c r="GC50" s="400"/>
      <c r="GD50" s="400"/>
      <c r="GE50" s="400"/>
      <c r="GF50" s="400"/>
      <c r="GG50" s="400"/>
      <c r="GH50" s="400"/>
      <c r="GI50" s="400"/>
      <c r="GJ50" s="400"/>
      <c r="GK50" s="400"/>
      <c r="GL50" s="400"/>
      <c r="GM50" s="400"/>
      <c r="GN50" s="400"/>
      <c r="GO50" s="400"/>
      <c r="GP50" s="400"/>
      <c r="GQ50" s="400"/>
      <c r="GR50" s="400"/>
      <c r="GS50" s="400"/>
      <c r="GT50" s="400"/>
      <c r="GU50" s="400"/>
      <c r="GV50" s="400"/>
      <c r="GW50" s="400"/>
      <c r="GX50" s="400"/>
      <c r="GY50" s="400"/>
      <c r="GZ50" s="400"/>
      <c r="HA50" s="400"/>
      <c r="HB50" s="400"/>
      <c r="HC50" s="400"/>
      <c r="HD50" s="400"/>
      <c r="HE50" s="400"/>
      <c r="HF50" s="400"/>
      <c r="HG50" s="400"/>
      <c r="HH50" s="400"/>
      <c r="HI50" s="400"/>
      <c r="HJ50" s="400"/>
      <c r="HK50" s="400"/>
      <c r="HL50" s="400"/>
      <c r="HM50" s="400"/>
      <c r="HN50" s="400"/>
      <c r="HO50" s="400"/>
      <c r="HP50" s="400"/>
      <c r="HQ50" s="400"/>
      <c r="HR50" s="400"/>
      <c r="HS50" s="400"/>
      <c r="HT50" s="400"/>
      <c r="HU50" s="400"/>
      <c r="HV50" s="400"/>
      <c r="HW50" s="400"/>
      <c r="HX50" s="400"/>
      <c r="HY50" s="400"/>
      <c r="HZ50" s="400"/>
      <c r="IA50" s="400"/>
      <c r="IB50" s="400"/>
      <c r="IC50" s="400"/>
      <c r="ID50" s="400"/>
      <c r="IE50" s="400"/>
      <c r="IF50" s="400"/>
      <c r="IG50" s="400"/>
      <c r="IH50" s="400"/>
      <c r="II50" s="400"/>
      <c r="IJ50" s="400"/>
      <c r="IK50" s="400"/>
      <c r="IL50" s="400"/>
      <c r="IM50" s="400"/>
      <c r="IN50" s="400"/>
      <c r="IO50" s="400"/>
      <c r="IP50" s="400"/>
      <c r="IQ50" s="400"/>
      <c r="IR50" s="400"/>
      <c r="IS50" s="400"/>
      <c r="IT50" s="400"/>
      <c r="IU50" s="400"/>
      <c r="IV50" s="400"/>
      <c r="IW50" s="400"/>
    </row>
    <row r="51" spans="1:257" s="401" customFormat="1" x14ac:dyDescent="0.2">
      <c r="A51" s="400"/>
      <c r="B51" s="243"/>
      <c r="C51" s="431"/>
      <c r="D51" s="432" t="s">
        <v>773</v>
      </c>
      <c r="E51" s="433"/>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400"/>
      <c r="CB51" s="400"/>
      <c r="CC51" s="400"/>
      <c r="CD51" s="400"/>
      <c r="CE51" s="400"/>
      <c r="CF51" s="400"/>
      <c r="CG51" s="400"/>
      <c r="CH51" s="400"/>
      <c r="CI51" s="400"/>
      <c r="CJ51" s="400"/>
      <c r="CK51" s="400"/>
      <c r="CL51" s="400"/>
      <c r="CM51" s="400"/>
      <c r="CN51" s="400"/>
      <c r="CO51" s="400"/>
      <c r="CP51" s="400"/>
      <c r="CQ51" s="400"/>
      <c r="CR51" s="400"/>
      <c r="CS51" s="400"/>
      <c r="CT51" s="400"/>
      <c r="CU51" s="400"/>
      <c r="CV51" s="400"/>
      <c r="CW51" s="400"/>
      <c r="CX51" s="400"/>
      <c r="CY51" s="400"/>
      <c r="CZ51" s="400"/>
      <c r="DA51" s="400"/>
      <c r="DB51" s="400"/>
      <c r="DC51" s="400"/>
      <c r="DD51" s="400"/>
      <c r="DE51" s="400"/>
      <c r="DF51" s="400"/>
      <c r="DG51" s="400"/>
      <c r="DH51" s="400"/>
      <c r="DI51" s="400"/>
      <c r="DJ51" s="400"/>
      <c r="DK51" s="400"/>
      <c r="DL51" s="400"/>
      <c r="DM51" s="400"/>
      <c r="DN51" s="400"/>
      <c r="DO51" s="400"/>
      <c r="DP51" s="400"/>
      <c r="DQ51" s="400"/>
      <c r="DR51" s="400"/>
      <c r="DS51" s="400"/>
      <c r="DT51" s="400"/>
      <c r="DU51" s="400"/>
      <c r="DV51" s="400"/>
      <c r="DW51" s="400"/>
      <c r="DX51" s="400"/>
      <c r="DY51" s="400"/>
      <c r="DZ51" s="400"/>
      <c r="EA51" s="400"/>
      <c r="EB51" s="400"/>
      <c r="EC51" s="400"/>
      <c r="ED51" s="400"/>
      <c r="EE51" s="400"/>
      <c r="EF51" s="400"/>
      <c r="EG51" s="400"/>
      <c r="EH51" s="400"/>
      <c r="EI51" s="400"/>
      <c r="EJ51" s="400"/>
      <c r="EK51" s="400"/>
      <c r="EL51" s="400"/>
      <c r="EM51" s="400"/>
      <c r="EN51" s="400"/>
      <c r="EO51" s="400"/>
      <c r="EP51" s="400"/>
      <c r="EQ51" s="400"/>
      <c r="ER51" s="400"/>
      <c r="ES51" s="400"/>
      <c r="ET51" s="400"/>
      <c r="EU51" s="400"/>
      <c r="EV51" s="400"/>
      <c r="EW51" s="400"/>
      <c r="EX51" s="400"/>
      <c r="EY51" s="400"/>
      <c r="EZ51" s="400"/>
      <c r="FA51" s="400"/>
      <c r="FB51" s="400"/>
      <c r="FC51" s="400"/>
      <c r="FD51" s="400"/>
      <c r="FE51" s="400"/>
      <c r="FF51" s="400"/>
      <c r="FG51" s="400"/>
      <c r="FH51" s="400"/>
      <c r="FI51" s="400"/>
      <c r="FJ51" s="400"/>
      <c r="FK51" s="400"/>
      <c r="FL51" s="400"/>
      <c r="FM51" s="400"/>
      <c r="FN51" s="400"/>
      <c r="FO51" s="400"/>
      <c r="FP51" s="400"/>
      <c r="FQ51" s="400"/>
      <c r="FR51" s="400"/>
      <c r="FS51" s="400"/>
      <c r="FT51" s="400"/>
      <c r="FU51" s="400"/>
      <c r="FV51" s="400"/>
      <c r="FW51" s="400"/>
      <c r="FX51" s="400"/>
      <c r="FY51" s="400"/>
      <c r="FZ51" s="400"/>
      <c r="GA51" s="400"/>
      <c r="GB51" s="400"/>
      <c r="GC51" s="400"/>
      <c r="GD51" s="400"/>
      <c r="GE51" s="400"/>
      <c r="GF51" s="400"/>
      <c r="GG51" s="400"/>
      <c r="GH51" s="400"/>
      <c r="GI51" s="400"/>
      <c r="GJ51" s="400"/>
      <c r="GK51" s="400"/>
      <c r="GL51" s="400"/>
      <c r="GM51" s="400"/>
      <c r="GN51" s="400"/>
      <c r="GO51" s="400"/>
      <c r="GP51" s="400"/>
      <c r="GQ51" s="400"/>
      <c r="GR51" s="400"/>
      <c r="GS51" s="400"/>
      <c r="GT51" s="400"/>
      <c r="GU51" s="400"/>
      <c r="GV51" s="400"/>
      <c r="GW51" s="400"/>
      <c r="GX51" s="400"/>
      <c r="GY51" s="400"/>
      <c r="GZ51" s="400"/>
      <c r="HA51" s="400"/>
      <c r="HB51" s="400"/>
      <c r="HC51" s="400"/>
      <c r="HD51" s="400"/>
      <c r="HE51" s="400"/>
      <c r="HF51" s="400"/>
      <c r="HG51" s="400"/>
      <c r="HH51" s="400"/>
      <c r="HI51" s="400"/>
      <c r="HJ51" s="400"/>
      <c r="HK51" s="400"/>
      <c r="HL51" s="400"/>
      <c r="HM51" s="400"/>
      <c r="HN51" s="400"/>
      <c r="HO51" s="400"/>
      <c r="HP51" s="400"/>
      <c r="HQ51" s="400"/>
      <c r="HR51" s="400"/>
      <c r="HS51" s="400"/>
      <c r="HT51" s="400"/>
      <c r="HU51" s="400"/>
      <c r="HV51" s="400"/>
      <c r="HW51" s="400"/>
      <c r="HX51" s="400"/>
      <c r="HY51" s="400"/>
      <c r="HZ51" s="400"/>
      <c r="IA51" s="400"/>
      <c r="IB51" s="400"/>
      <c r="IC51" s="400"/>
      <c r="ID51" s="400"/>
      <c r="IE51" s="400"/>
      <c r="IF51" s="400"/>
      <c r="IG51" s="400"/>
      <c r="IH51" s="400"/>
      <c r="II51" s="400"/>
      <c r="IJ51" s="400"/>
      <c r="IK51" s="400"/>
      <c r="IL51" s="400"/>
      <c r="IM51" s="400"/>
      <c r="IN51" s="400"/>
      <c r="IO51" s="400"/>
      <c r="IP51" s="400"/>
      <c r="IQ51" s="400"/>
      <c r="IR51" s="400"/>
      <c r="IS51" s="400"/>
      <c r="IT51" s="400"/>
      <c r="IU51" s="400"/>
      <c r="IV51" s="400"/>
      <c r="IW51" s="400"/>
    </row>
    <row r="52" spans="1:257" s="401" customFormat="1" x14ac:dyDescent="0.2">
      <c r="A52" s="400"/>
      <c r="B52" s="243"/>
      <c r="C52" s="431"/>
      <c r="D52" s="432" t="s">
        <v>774</v>
      </c>
      <c r="E52" s="433"/>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c r="CF52" s="400"/>
      <c r="CG52" s="400"/>
      <c r="CH52" s="400"/>
      <c r="CI52" s="400"/>
      <c r="CJ52" s="400"/>
      <c r="CK52" s="400"/>
      <c r="CL52" s="400"/>
      <c r="CM52" s="400"/>
      <c r="CN52" s="400"/>
      <c r="CO52" s="400"/>
      <c r="CP52" s="400"/>
      <c r="CQ52" s="400"/>
      <c r="CR52" s="400"/>
      <c r="CS52" s="400"/>
      <c r="CT52" s="400"/>
      <c r="CU52" s="400"/>
      <c r="CV52" s="400"/>
      <c r="CW52" s="400"/>
      <c r="CX52" s="400"/>
      <c r="CY52" s="400"/>
      <c r="CZ52" s="400"/>
      <c r="DA52" s="400"/>
      <c r="DB52" s="400"/>
      <c r="DC52" s="400"/>
      <c r="DD52" s="400"/>
      <c r="DE52" s="400"/>
      <c r="DF52" s="400"/>
      <c r="DG52" s="400"/>
      <c r="DH52" s="400"/>
      <c r="DI52" s="400"/>
      <c r="DJ52" s="400"/>
      <c r="DK52" s="400"/>
      <c r="DL52" s="400"/>
      <c r="DM52" s="400"/>
      <c r="DN52" s="400"/>
      <c r="DO52" s="400"/>
      <c r="DP52" s="400"/>
      <c r="DQ52" s="400"/>
      <c r="DR52" s="400"/>
      <c r="DS52" s="400"/>
      <c r="DT52" s="400"/>
      <c r="DU52" s="400"/>
      <c r="DV52" s="400"/>
      <c r="DW52" s="400"/>
      <c r="DX52" s="400"/>
      <c r="DY52" s="400"/>
      <c r="DZ52" s="400"/>
      <c r="EA52" s="400"/>
      <c r="EB52" s="400"/>
      <c r="EC52" s="400"/>
      <c r="ED52" s="400"/>
      <c r="EE52" s="400"/>
      <c r="EF52" s="400"/>
      <c r="EG52" s="400"/>
      <c r="EH52" s="400"/>
      <c r="EI52" s="400"/>
      <c r="EJ52" s="400"/>
      <c r="EK52" s="400"/>
      <c r="EL52" s="400"/>
      <c r="EM52" s="400"/>
      <c r="EN52" s="400"/>
      <c r="EO52" s="400"/>
      <c r="EP52" s="400"/>
      <c r="EQ52" s="400"/>
      <c r="ER52" s="400"/>
      <c r="ES52" s="400"/>
      <c r="ET52" s="400"/>
      <c r="EU52" s="400"/>
      <c r="EV52" s="400"/>
      <c r="EW52" s="400"/>
      <c r="EX52" s="400"/>
      <c r="EY52" s="400"/>
      <c r="EZ52" s="400"/>
      <c r="FA52" s="400"/>
      <c r="FB52" s="400"/>
      <c r="FC52" s="400"/>
      <c r="FD52" s="400"/>
      <c r="FE52" s="400"/>
      <c r="FF52" s="400"/>
      <c r="FG52" s="400"/>
      <c r="FH52" s="400"/>
      <c r="FI52" s="400"/>
      <c r="FJ52" s="400"/>
      <c r="FK52" s="400"/>
      <c r="FL52" s="400"/>
      <c r="FM52" s="400"/>
      <c r="FN52" s="400"/>
      <c r="FO52" s="400"/>
      <c r="FP52" s="400"/>
      <c r="FQ52" s="400"/>
      <c r="FR52" s="400"/>
      <c r="FS52" s="400"/>
      <c r="FT52" s="400"/>
      <c r="FU52" s="400"/>
      <c r="FV52" s="400"/>
      <c r="FW52" s="400"/>
      <c r="FX52" s="400"/>
      <c r="FY52" s="400"/>
      <c r="FZ52" s="400"/>
      <c r="GA52" s="400"/>
      <c r="GB52" s="400"/>
      <c r="GC52" s="400"/>
      <c r="GD52" s="400"/>
      <c r="GE52" s="400"/>
      <c r="GF52" s="400"/>
      <c r="GG52" s="400"/>
      <c r="GH52" s="400"/>
      <c r="GI52" s="400"/>
      <c r="GJ52" s="400"/>
      <c r="GK52" s="400"/>
      <c r="GL52" s="400"/>
      <c r="GM52" s="400"/>
      <c r="GN52" s="400"/>
      <c r="GO52" s="400"/>
      <c r="GP52" s="400"/>
      <c r="GQ52" s="400"/>
      <c r="GR52" s="400"/>
      <c r="GS52" s="400"/>
      <c r="GT52" s="400"/>
      <c r="GU52" s="400"/>
      <c r="GV52" s="400"/>
      <c r="GW52" s="400"/>
      <c r="GX52" s="400"/>
      <c r="GY52" s="400"/>
      <c r="GZ52" s="400"/>
      <c r="HA52" s="400"/>
      <c r="HB52" s="400"/>
      <c r="HC52" s="400"/>
      <c r="HD52" s="400"/>
      <c r="HE52" s="400"/>
      <c r="HF52" s="400"/>
      <c r="HG52" s="400"/>
      <c r="HH52" s="400"/>
      <c r="HI52" s="400"/>
      <c r="HJ52" s="400"/>
      <c r="HK52" s="400"/>
      <c r="HL52" s="400"/>
      <c r="HM52" s="400"/>
      <c r="HN52" s="400"/>
      <c r="HO52" s="400"/>
      <c r="HP52" s="400"/>
      <c r="HQ52" s="400"/>
      <c r="HR52" s="400"/>
      <c r="HS52" s="400"/>
      <c r="HT52" s="400"/>
      <c r="HU52" s="400"/>
      <c r="HV52" s="400"/>
      <c r="HW52" s="400"/>
      <c r="HX52" s="400"/>
      <c r="HY52" s="400"/>
      <c r="HZ52" s="400"/>
      <c r="IA52" s="400"/>
      <c r="IB52" s="400"/>
      <c r="IC52" s="400"/>
      <c r="ID52" s="400"/>
      <c r="IE52" s="400"/>
      <c r="IF52" s="400"/>
      <c r="IG52" s="400"/>
      <c r="IH52" s="400"/>
      <c r="II52" s="400"/>
      <c r="IJ52" s="400"/>
      <c r="IK52" s="400"/>
      <c r="IL52" s="400"/>
      <c r="IM52" s="400"/>
      <c r="IN52" s="400"/>
      <c r="IO52" s="400"/>
      <c r="IP52" s="400"/>
      <c r="IQ52" s="400"/>
      <c r="IR52" s="400"/>
      <c r="IS52" s="400"/>
      <c r="IT52" s="400"/>
      <c r="IU52" s="400"/>
      <c r="IV52" s="400"/>
      <c r="IW52" s="400"/>
    </row>
    <row r="53" spans="1:257" s="401" customFormat="1" x14ac:dyDescent="0.2">
      <c r="A53" s="400"/>
      <c r="B53" s="243"/>
      <c r="C53" s="431"/>
      <c r="D53" s="432" t="s">
        <v>775</v>
      </c>
      <c r="E53" s="433"/>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c r="CD53" s="400"/>
      <c r="CE53" s="400"/>
      <c r="CF53" s="400"/>
      <c r="CG53" s="400"/>
      <c r="CH53" s="400"/>
      <c r="CI53" s="400"/>
      <c r="CJ53" s="400"/>
      <c r="CK53" s="400"/>
      <c r="CL53" s="400"/>
      <c r="CM53" s="400"/>
      <c r="CN53" s="400"/>
      <c r="CO53" s="400"/>
      <c r="CP53" s="400"/>
      <c r="CQ53" s="400"/>
      <c r="CR53" s="400"/>
      <c r="CS53" s="400"/>
      <c r="CT53" s="400"/>
      <c r="CU53" s="400"/>
      <c r="CV53" s="400"/>
      <c r="CW53" s="400"/>
      <c r="CX53" s="400"/>
      <c r="CY53" s="400"/>
      <c r="CZ53" s="400"/>
      <c r="DA53" s="400"/>
      <c r="DB53" s="400"/>
      <c r="DC53" s="400"/>
      <c r="DD53" s="400"/>
      <c r="DE53" s="400"/>
      <c r="DF53" s="400"/>
      <c r="DG53" s="400"/>
      <c r="DH53" s="400"/>
      <c r="DI53" s="400"/>
      <c r="DJ53" s="400"/>
      <c r="DK53" s="400"/>
      <c r="DL53" s="400"/>
      <c r="DM53" s="400"/>
      <c r="DN53" s="400"/>
      <c r="DO53" s="400"/>
      <c r="DP53" s="400"/>
      <c r="DQ53" s="400"/>
      <c r="DR53" s="400"/>
      <c r="DS53" s="400"/>
      <c r="DT53" s="400"/>
      <c r="DU53" s="400"/>
      <c r="DV53" s="400"/>
      <c r="DW53" s="400"/>
      <c r="DX53" s="400"/>
      <c r="DY53" s="400"/>
      <c r="DZ53" s="400"/>
      <c r="EA53" s="400"/>
      <c r="EB53" s="400"/>
      <c r="EC53" s="400"/>
      <c r="ED53" s="400"/>
      <c r="EE53" s="400"/>
      <c r="EF53" s="400"/>
      <c r="EG53" s="400"/>
      <c r="EH53" s="400"/>
      <c r="EI53" s="400"/>
      <c r="EJ53" s="400"/>
      <c r="EK53" s="400"/>
      <c r="EL53" s="400"/>
      <c r="EM53" s="400"/>
      <c r="EN53" s="400"/>
      <c r="EO53" s="400"/>
      <c r="EP53" s="400"/>
      <c r="EQ53" s="400"/>
      <c r="ER53" s="400"/>
      <c r="ES53" s="400"/>
      <c r="ET53" s="400"/>
      <c r="EU53" s="400"/>
      <c r="EV53" s="400"/>
      <c r="EW53" s="400"/>
      <c r="EX53" s="400"/>
      <c r="EY53" s="400"/>
      <c r="EZ53" s="400"/>
      <c r="FA53" s="400"/>
      <c r="FB53" s="400"/>
      <c r="FC53" s="400"/>
      <c r="FD53" s="400"/>
      <c r="FE53" s="400"/>
      <c r="FF53" s="400"/>
      <c r="FG53" s="400"/>
      <c r="FH53" s="400"/>
      <c r="FI53" s="400"/>
      <c r="FJ53" s="400"/>
      <c r="FK53" s="400"/>
      <c r="FL53" s="400"/>
      <c r="FM53" s="400"/>
      <c r="FN53" s="400"/>
      <c r="FO53" s="400"/>
      <c r="FP53" s="400"/>
      <c r="FQ53" s="400"/>
      <c r="FR53" s="400"/>
      <c r="FS53" s="400"/>
      <c r="FT53" s="400"/>
      <c r="FU53" s="400"/>
      <c r="FV53" s="400"/>
      <c r="FW53" s="400"/>
      <c r="FX53" s="400"/>
      <c r="FY53" s="400"/>
      <c r="FZ53" s="400"/>
      <c r="GA53" s="400"/>
      <c r="GB53" s="400"/>
      <c r="GC53" s="400"/>
      <c r="GD53" s="400"/>
      <c r="GE53" s="400"/>
      <c r="GF53" s="400"/>
      <c r="GG53" s="400"/>
      <c r="GH53" s="400"/>
      <c r="GI53" s="400"/>
      <c r="GJ53" s="400"/>
      <c r="GK53" s="400"/>
      <c r="GL53" s="400"/>
      <c r="GM53" s="400"/>
      <c r="GN53" s="400"/>
      <c r="GO53" s="400"/>
      <c r="GP53" s="400"/>
      <c r="GQ53" s="400"/>
      <c r="GR53" s="400"/>
      <c r="GS53" s="400"/>
      <c r="GT53" s="400"/>
      <c r="GU53" s="400"/>
      <c r="GV53" s="400"/>
      <c r="GW53" s="400"/>
      <c r="GX53" s="400"/>
      <c r="GY53" s="400"/>
      <c r="GZ53" s="400"/>
      <c r="HA53" s="400"/>
      <c r="HB53" s="400"/>
      <c r="HC53" s="400"/>
      <c r="HD53" s="400"/>
      <c r="HE53" s="400"/>
      <c r="HF53" s="400"/>
      <c r="HG53" s="400"/>
      <c r="HH53" s="400"/>
      <c r="HI53" s="400"/>
      <c r="HJ53" s="400"/>
      <c r="HK53" s="400"/>
      <c r="HL53" s="400"/>
      <c r="HM53" s="400"/>
      <c r="HN53" s="400"/>
      <c r="HO53" s="400"/>
      <c r="HP53" s="400"/>
      <c r="HQ53" s="400"/>
      <c r="HR53" s="400"/>
      <c r="HS53" s="400"/>
      <c r="HT53" s="400"/>
      <c r="HU53" s="400"/>
      <c r="HV53" s="400"/>
      <c r="HW53" s="400"/>
      <c r="HX53" s="400"/>
      <c r="HY53" s="400"/>
      <c r="HZ53" s="400"/>
      <c r="IA53" s="400"/>
      <c r="IB53" s="400"/>
      <c r="IC53" s="400"/>
      <c r="ID53" s="400"/>
      <c r="IE53" s="400"/>
      <c r="IF53" s="400"/>
      <c r="IG53" s="400"/>
      <c r="IH53" s="400"/>
      <c r="II53" s="400"/>
      <c r="IJ53" s="400"/>
      <c r="IK53" s="400"/>
      <c r="IL53" s="400"/>
      <c r="IM53" s="400"/>
      <c r="IN53" s="400"/>
      <c r="IO53" s="400"/>
      <c r="IP53" s="400"/>
      <c r="IQ53" s="400"/>
      <c r="IR53" s="400"/>
      <c r="IS53" s="400"/>
      <c r="IT53" s="400"/>
      <c r="IU53" s="400"/>
      <c r="IV53" s="400"/>
      <c r="IW53" s="400"/>
    </row>
    <row r="54" spans="1:257" s="401" customFormat="1" x14ac:dyDescent="0.2">
      <c r="A54" s="400"/>
      <c r="B54" s="243"/>
      <c r="C54" s="431"/>
      <c r="D54" s="432" t="s">
        <v>776</v>
      </c>
      <c r="E54" s="433"/>
      <c r="F54" s="400"/>
      <c r="G54" s="400"/>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400"/>
      <c r="AJ54" s="400"/>
      <c r="AK54" s="400"/>
      <c r="AL54" s="400"/>
      <c r="AM54" s="400"/>
      <c r="AN54" s="400"/>
      <c r="AO54" s="400"/>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0"/>
      <c r="BW54" s="400"/>
      <c r="BX54" s="400"/>
      <c r="BY54" s="400"/>
      <c r="BZ54" s="400"/>
      <c r="CA54" s="400"/>
      <c r="CB54" s="400"/>
      <c r="CC54" s="400"/>
      <c r="CD54" s="400"/>
      <c r="CE54" s="400"/>
      <c r="CF54" s="400"/>
      <c r="CG54" s="400"/>
      <c r="CH54" s="400"/>
      <c r="CI54" s="400"/>
      <c r="CJ54" s="400"/>
      <c r="CK54" s="400"/>
      <c r="CL54" s="400"/>
      <c r="CM54" s="400"/>
      <c r="CN54" s="400"/>
      <c r="CO54" s="400"/>
      <c r="CP54" s="400"/>
      <c r="CQ54" s="400"/>
      <c r="CR54" s="400"/>
      <c r="CS54" s="400"/>
      <c r="CT54" s="400"/>
      <c r="CU54" s="400"/>
      <c r="CV54" s="400"/>
      <c r="CW54" s="400"/>
      <c r="CX54" s="400"/>
      <c r="CY54" s="400"/>
      <c r="CZ54" s="400"/>
      <c r="DA54" s="400"/>
      <c r="DB54" s="400"/>
      <c r="DC54" s="400"/>
      <c r="DD54" s="400"/>
      <c r="DE54" s="400"/>
      <c r="DF54" s="400"/>
      <c r="DG54" s="400"/>
      <c r="DH54" s="400"/>
      <c r="DI54" s="400"/>
      <c r="DJ54" s="400"/>
      <c r="DK54" s="400"/>
      <c r="DL54" s="400"/>
      <c r="DM54" s="400"/>
      <c r="DN54" s="400"/>
      <c r="DO54" s="400"/>
      <c r="DP54" s="400"/>
      <c r="DQ54" s="400"/>
      <c r="DR54" s="400"/>
      <c r="DS54" s="400"/>
      <c r="DT54" s="400"/>
      <c r="DU54" s="400"/>
      <c r="DV54" s="400"/>
      <c r="DW54" s="400"/>
      <c r="DX54" s="400"/>
      <c r="DY54" s="400"/>
      <c r="DZ54" s="400"/>
      <c r="EA54" s="400"/>
      <c r="EB54" s="400"/>
      <c r="EC54" s="400"/>
      <c r="ED54" s="400"/>
      <c r="EE54" s="400"/>
      <c r="EF54" s="400"/>
      <c r="EG54" s="400"/>
      <c r="EH54" s="400"/>
      <c r="EI54" s="400"/>
      <c r="EJ54" s="400"/>
      <c r="EK54" s="400"/>
      <c r="EL54" s="400"/>
      <c r="EM54" s="400"/>
      <c r="EN54" s="400"/>
      <c r="EO54" s="400"/>
      <c r="EP54" s="400"/>
      <c r="EQ54" s="400"/>
      <c r="ER54" s="400"/>
      <c r="ES54" s="400"/>
      <c r="ET54" s="400"/>
      <c r="EU54" s="400"/>
      <c r="EV54" s="400"/>
      <c r="EW54" s="400"/>
      <c r="EX54" s="400"/>
      <c r="EY54" s="400"/>
      <c r="EZ54" s="400"/>
      <c r="FA54" s="400"/>
      <c r="FB54" s="400"/>
      <c r="FC54" s="400"/>
      <c r="FD54" s="400"/>
      <c r="FE54" s="400"/>
      <c r="FF54" s="400"/>
      <c r="FG54" s="400"/>
      <c r="FH54" s="400"/>
      <c r="FI54" s="400"/>
      <c r="FJ54" s="400"/>
      <c r="FK54" s="400"/>
      <c r="FL54" s="400"/>
      <c r="FM54" s="400"/>
      <c r="FN54" s="400"/>
      <c r="FO54" s="400"/>
      <c r="FP54" s="400"/>
      <c r="FQ54" s="400"/>
      <c r="FR54" s="400"/>
      <c r="FS54" s="400"/>
      <c r="FT54" s="400"/>
      <c r="FU54" s="400"/>
      <c r="FV54" s="400"/>
      <c r="FW54" s="400"/>
      <c r="FX54" s="400"/>
      <c r="FY54" s="400"/>
      <c r="FZ54" s="400"/>
      <c r="GA54" s="400"/>
      <c r="GB54" s="400"/>
      <c r="GC54" s="400"/>
      <c r="GD54" s="400"/>
      <c r="GE54" s="400"/>
      <c r="GF54" s="400"/>
      <c r="GG54" s="400"/>
      <c r="GH54" s="400"/>
      <c r="GI54" s="400"/>
      <c r="GJ54" s="400"/>
      <c r="GK54" s="400"/>
      <c r="GL54" s="400"/>
      <c r="GM54" s="400"/>
      <c r="GN54" s="400"/>
      <c r="GO54" s="400"/>
      <c r="GP54" s="400"/>
      <c r="GQ54" s="400"/>
      <c r="GR54" s="400"/>
      <c r="GS54" s="400"/>
      <c r="GT54" s="400"/>
      <c r="GU54" s="400"/>
      <c r="GV54" s="400"/>
      <c r="GW54" s="400"/>
      <c r="GX54" s="400"/>
      <c r="GY54" s="400"/>
      <c r="GZ54" s="400"/>
      <c r="HA54" s="400"/>
      <c r="HB54" s="400"/>
      <c r="HC54" s="400"/>
      <c r="HD54" s="400"/>
      <c r="HE54" s="400"/>
      <c r="HF54" s="400"/>
      <c r="HG54" s="400"/>
      <c r="HH54" s="400"/>
      <c r="HI54" s="400"/>
      <c r="HJ54" s="400"/>
      <c r="HK54" s="400"/>
      <c r="HL54" s="400"/>
      <c r="HM54" s="400"/>
      <c r="HN54" s="400"/>
      <c r="HO54" s="400"/>
      <c r="HP54" s="400"/>
      <c r="HQ54" s="400"/>
      <c r="HR54" s="400"/>
      <c r="HS54" s="400"/>
      <c r="HT54" s="400"/>
      <c r="HU54" s="400"/>
      <c r="HV54" s="400"/>
      <c r="HW54" s="400"/>
      <c r="HX54" s="400"/>
      <c r="HY54" s="400"/>
      <c r="HZ54" s="400"/>
      <c r="IA54" s="400"/>
      <c r="IB54" s="400"/>
      <c r="IC54" s="400"/>
      <c r="ID54" s="400"/>
      <c r="IE54" s="400"/>
      <c r="IF54" s="400"/>
      <c r="IG54" s="400"/>
      <c r="IH54" s="400"/>
      <c r="II54" s="400"/>
      <c r="IJ54" s="400"/>
      <c r="IK54" s="400"/>
      <c r="IL54" s="400"/>
      <c r="IM54" s="400"/>
      <c r="IN54" s="400"/>
      <c r="IO54" s="400"/>
      <c r="IP54" s="400"/>
      <c r="IQ54" s="400"/>
      <c r="IR54" s="400"/>
      <c r="IS54" s="400"/>
      <c r="IT54" s="400"/>
      <c r="IU54" s="400"/>
      <c r="IV54" s="400"/>
      <c r="IW54" s="400"/>
    </row>
    <row r="55" spans="1:257" s="401" customFormat="1" x14ac:dyDescent="0.2">
      <c r="A55" s="400"/>
      <c r="B55" s="243"/>
      <c r="C55" s="431"/>
      <c r="D55" s="432" t="s">
        <v>777</v>
      </c>
      <c r="E55" s="433"/>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400"/>
      <c r="CB55" s="400"/>
      <c r="CC55" s="400"/>
      <c r="CD55" s="400"/>
      <c r="CE55" s="400"/>
      <c r="CF55" s="400"/>
      <c r="CG55" s="400"/>
      <c r="CH55" s="400"/>
      <c r="CI55" s="400"/>
      <c r="CJ55" s="400"/>
      <c r="CK55" s="400"/>
      <c r="CL55" s="400"/>
      <c r="CM55" s="400"/>
      <c r="CN55" s="400"/>
      <c r="CO55" s="400"/>
      <c r="CP55" s="400"/>
      <c r="CQ55" s="400"/>
      <c r="CR55" s="400"/>
      <c r="CS55" s="400"/>
      <c r="CT55" s="400"/>
      <c r="CU55" s="400"/>
      <c r="CV55" s="400"/>
      <c r="CW55" s="400"/>
      <c r="CX55" s="400"/>
      <c r="CY55" s="400"/>
      <c r="CZ55" s="400"/>
      <c r="DA55" s="400"/>
      <c r="DB55" s="400"/>
      <c r="DC55" s="400"/>
      <c r="DD55" s="400"/>
      <c r="DE55" s="400"/>
      <c r="DF55" s="400"/>
      <c r="DG55" s="400"/>
      <c r="DH55" s="400"/>
      <c r="DI55" s="400"/>
      <c r="DJ55" s="400"/>
      <c r="DK55" s="400"/>
      <c r="DL55" s="400"/>
      <c r="DM55" s="400"/>
      <c r="DN55" s="400"/>
      <c r="DO55" s="400"/>
      <c r="DP55" s="400"/>
      <c r="DQ55" s="400"/>
      <c r="DR55" s="400"/>
      <c r="DS55" s="400"/>
      <c r="DT55" s="400"/>
      <c r="DU55" s="400"/>
      <c r="DV55" s="400"/>
      <c r="DW55" s="400"/>
      <c r="DX55" s="400"/>
      <c r="DY55" s="400"/>
      <c r="DZ55" s="400"/>
      <c r="EA55" s="400"/>
      <c r="EB55" s="400"/>
      <c r="EC55" s="400"/>
      <c r="ED55" s="400"/>
      <c r="EE55" s="400"/>
      <c r="EF55" s="400"/>
      <c r="EG55" s="400"/>
      <c r="EH55" s="400"/>
      <c r="EI55" s="400"/>
      <c r="EJ55" s="400"/>
      <c r="EK55" s="400"/>
      <c r="EL55" s="400"/>
      <c r="EM55" s="400"/>
      <c r="EN55" s="400"/>
      <c r="EO55" s="400"/>
      <c r="EP55" s="400"/>
      <c r="EQ55" s="400"/>
      <c r="ER55" s="400"/>
      <c r="ES55" s="400"/>
      <c r="ET55" s="400"/>
      <c r="EU55" s="400"/>
      <c r="EV55" s="400"/>
      <c r="EW55" s="400"/>
      <c r="EX55" s="400"/>
      <c r="EY55" s="400"/>
      <c r="EZ55" s="400"/>
      <c r="FA55" s="400"/>
      <c r="FB55" s="400"/>
      <c r="FC55" s="400"/>
      <c r="FD55" s="400"/>
      <c r="FE55" s="400"/>
      <c r="FF55" s="400"/>
      <c r="FG55" s="400"/>
      <c r="FH55" s="400"/>
      <c r="FI55" s="400"/>
      <c r="FJ55" s="400"/>
      <c r="FK55" s="400"/>
      <c r="FL55" s="400"/>
      <c r="FM55" s="400"/>
      <c r="FN55" s="400"/>
      <c r="FO55" s="400"/>
      <c r="FP55" s="400"/>
      <c r="FQ55" s="400"/>
      <c r="FR55" s="400"/>
      <c r="FS55" s="400"/>
      <c r="FT55" s="400"/>
      <c r="FU55" s="400"/>
      <c r="FV55" s="400"/>
      <c r="FW55" s="400"/>
      <c r="FX55" s="400"/>
      <c r="FY55" s="400"/>
      <c r="FZ55" s="400"/>
      <c r="GA55" s="400"/>
      <c r="GB55" s="400"/>
      <c r="GC55" s="400"/>
      <c r="GD55" s="400"/>
      <c r="GE55" s="400"/>
      <c r="GF55" s="400"/>
      <c r="GG55" s="400"/>
      <c r="GH55" s="400"/>
      <c r="GI55" s="400"/>
      <c r="GJ55" s="400"/>
      <c r="GK55" s="400"/>
      <c r="GL55" s="400"/>
      <c r="GM55" s="400"/>
      <c r="GN55" s="400"/>
      <c r="GO55" s="400"/>
      <c r="GP55" s="400"/>
      <c r="GQ55" s="400"/>
      <c r="GR55" s="400"/>
      <c r="GS55" s="400"/>
      <c r="GT55" s="400"/>
      <c r="GU55" s="400"/>
      <c r="GV55" s="400"/>
      <c r="GW55" s="400"/>
      <c r="GX55" s="400"/>
      <c r="GY55" s="400"/>
      <c r="GZ55" s="400"/>
      <c r="HA55" s="400"/>
      <c r="HB55" s="400"/>
      <c r="HC55" s="400"/>
      <c r="HD55" s="400"/>
      <c r="HE55" s="400"/>
      <c r="HF55" s="400"/>
      <c r="HG55" s="400"/>
      <c r="HH55" s="400"/>
      <c r="HI55" s="400"/>
      <c r="HJ55" s="400"/>
      <c r="HK55" s="400"/>
      <c r="HL55" s="400"/>
      <c r="HM55" s="400"/>
      <c r="HN55" s="400"/>
      <c r="HO55" s="400"/>
      <c r="HP55" s="400"/>
      <c r="HQ55" s="400"/>
      <c r="HR55" s="400"/>
      <c r="HS55" s="400"/>
      <c r="HT55" s="400"/>
      <c r="HU55" s="400"/>
      <c r="HV55" s="400"/>
      <c r="HW55" s="400"/>
      <c r="HX55" s="400"/>
      <c r="HY55" s="400"/>
      <c r="HZ55" s="400"/>
      <c r="IA55" s="400"/>
      <c r="IB55" s="400"/>
      <c r="IC55" s="400"/>
      <c r="ID55" s="400"/>
      <c r="IE55" s="400"/>
      <c r="IF55" s="400"/>
      <c r="IG55" s="400"/>
      <c r="IH55" s="400"/>
      <c r="II55" s="400"/>
      <c r="IJ55" s="400"/>
      <c r="IK55" s="400"/>
      <c r="IL55" s="400"/>
      <c r="IM55" s="400"/>
      <c r="IN55" s="400"/>
      <c r="IO55" s="400"/>
      <c r="IP55" s="400"/>
      <c r="IQ55" s="400"/>
      <c r="IR55" s="400"/>
      <c r="IS55" s="400"/>
      <c r="IT55" s="400"/>
      <c r="IU55" s="400"/>
      <c r="IV55" s="400"/>
      <c r="IW55" s="400"/>
    </row>
    <row r="56" spans="1:257" s="401" customFormat="1" x14ac:dyDescent="0.2">
      <c r="A56" s="400"/>
      <c r="B56" s="243"/>
      <c r="C56" s="431"/>
      <c r="D56" s="432" t="s">
        <v>778</v>
      </c>
      <c r="E56" s="433"/>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400"/>
      <c r="AK56" s="400"/>
      <c r="AL56" s="400"/>
      <c r="AM56" s="400"/>
      <c r="AN56" s="400"/>
      <c r="AO56" s="400"/>
      <c r="AP56" s="400"/>
      <c r="AQ56" s="400"/>
      <c r="AR56" s="400"/>
      <c r="AS56" s="400"/>
      <c r="AT56" s="400"/>
      <c r="AU56" s="400"/>
      <c r="AV56" s="400"/>
      <c r="AW56" s="400"/>
      <c r="AX56" s="400"/>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400"/>
      <c r="CB56" s="400"/>
      <c r="CC56" s="400"/>
      <c r="CD56" s="400"/>
      <c r="CE56" s="400"/>
      <c r="CF56" s="400"/>
      <c r="CG56" s="400"/>
      <c r="CH56" s="400"/>
      <c r="CI56" s="400"/>
      <c r="CJ56" s="400"/>
      <c r="CK56" s="400"/>
      <c r="CL56" s="400"/>
      <c r="CM56" s="400"/>
      <c r="CN56" s="400"/>
      <c r="CO56" s="400"/>
      <c r="CP56" s="400"/>
      <c r="CQ56" s="400"/>
      <c r="CR56" s="400"/>
      <c r="CS56" s="400"/>
      <c r="CT56" s="400"/>
      <c r="CU56" s="400"/>
      <c r="CV56" s="400"/>
      <c r="CW56" s="400"/>
      <c r="CX56" s="400"/>
      <c r="CY56" s="400"/>
      <c r="CZ56" s="400"/>
      <c r="DA56" s="400"/>
      <c r="DB56" s="400"/>
      <c r="DC56" s="400"/>
      <c r="DD56" s="400"/>
      <c r="DE56" s="400"/>
      <c r="DF56" s="400"/>
      <c r="DG56" s="400"/>
      <c r="DH56" s="400"/>
      <c r="DI56" s="400"/>
      <c r="DJ56" s="400"/>
      <c r="DK56" s="400"/>
      <c r="DL56" s="400"/>
      <c r="DM56" s="400"/>
      <c r="DN56" s="400"/>
      <c r="DO56" s="400"/>
      <c r="DP56" s="400"/>
      <c r="DQ56" s="400"/>
      <c r="DR56" s="400"/>
      <c r="DS56" s="400"/>
      <c r="DT56" s="400"/>
      <c r="DU56" s="400"/>
      <c r="DV56" s="400"/>
      <c r="DW56" s="400"/>
      <c r="DX56" s="400"/>
      <c r="DY56" s="400"/>
      <c r="DZ56" s="400"/>
      <c r="EA56" s="400"/>
      <c r="EB56" s="400"/>
      <c r="EC56" s="400"/>
      <c r="ED56" s="400"/>
      <c r="EE56" s="400"/>
      <c r="EF56" s="400"/>
      <c r="EG56" s="400"/>
      <c r="EH56" s="400"/>
      <c r="EI56" s="400"/>
      <c r="EJ56" s="400"/>
      <c r="EK56" s="400"/>
      <c r="EL56" s="400"/>
      <c r="EM56" s="400"/>
      <c r="EN56" s="400"/>
      <c r="EO56" s="400"/>
      <c r="EP56" s="400"/>
      <c r="EQ56" s="400"/>
      <c r="ER56" s="400"/>
      <c r="ES56" s="400"/>
      <c r="ET56" s="400"/>
      <c r="EU56" s="400"/>
      <c r="EV56" s="400"/>
      <c r="EW56" s="400"/>
      <c r="EX56" s="400"/>
      <c r="EY56" s="400"/>
      <c r="EZ56" s="400"/>
      <c r="FA56" s="400"/>
      <c r="FB56" s="400"/>
      <c r="FC56" s="400"/>
      <c r="FD56" s="400"/>
      <c r="FE56" s="400"/>
      <c r="FF56" s="400"/>
      <c r="FG56" s="400"/>
      <c r="FH56" s="400"/>
      <c r="FI56" s="400"/>
      <c r="FJ56" s="400"/>
      <c r="FK56" s="400"/>
      <c r="FL56" s="400"/>
      <c r="FM56" s="400"/>
      <c r="FN56" s="400"/>
      <c r="FO56" s="400"/>
      <c r="FP56" s="400"/>
      <c r="FQ56" s="400"/>
      <c r="FR56" s="400"/>
      <c r="FS56" s="400"/>
      <c r="FT56" s="400"/>
      <c r="FU56" s="400"/>
      <c r="FV56" s="400"/>
      <c r="FW56" s="400"/>
      <c r="FX56" s="400"/>
      <c r="FY56" s="400"/>
      <c r="FZ56" s="400"/>
      <c r="GA56" s="400"/>
      <c r="GB56" s="400"/>
      <c r="GC56" s="400"/>
      <c r="GD56" s="400"/>
      <c r="GE56" s="400"/>
      <c r="GF56" s="400"/>
      <c r="GG56" s="400"/>
      <c r="GH56" s="400"/>
      <c r="GI56" s="400"/>
      <c r="GJ56" s="400"/>
      <c r="GK56" s="400"/>
      <c r="GL56" s="400"/>
      <c r="GM56" s="400"/>
      <c r="GN56" s="400"/>
      <c r="GO56" s="400"/>
      <c r="GP56" s="400"/>
      <c r="GQ56" s="400"/>
      <c r="GR56" s="400"/>
      <c r="GS56" s="400"/>
      <c r="GT56" s="400"/>
      <c r="GU56" s="400"/>
      <c r="GV56" s="400"/>
      <c r="GW56" s="400"/>
      <c r="GX56" s="400"/>
      <c r="GY56" s="400"/>
      <c r="GZ56" s="400"/>
      <c r="HA56" s="400"/>
      <c r="HB56" s="400"/>
      <c r="HC56" s="400"/>
      <c r="HD56" s="400"/>
      <c r="HE56" s="400"/>
      <c r="HF56" s="400"/>
      <c r="HG56" s="400"/>
      <c r="HH56" s="400"/>
      <c r="HI56" s="400"/>
      <c r="HJ56" s="400"/>
      <c r="HK56" s="400"/>
      <c r="HL56" s="400"/>
      <c r="HM56" s="400"/>
      <c r="HN56" s="400"/>
      <c r="HO56" s="400"/>
      <c r="HP56" s="400"/>
      <c r="HQ56" s="400"/>
      <c r="HR56" s="400"/>
      <c r="HS56" s="400"/>
      <c r="HT56" s="400"/>
      <c r="HU56" s="400"/>
      <c r="HV56" s="400"/>
      <c r="HW56" s="400"/>
      <c r="HX56" s="400"/>
      <c r="HY56" s="400"/>
      <c r="HZ56" s="400"/>
      <c r="IA56" s="400"/>
      <c r="IB56" s="400"/>
      <c r="IC56" s="400"/>
      <c r="ID56" s="400"/>
      <c r="IE56" s="400"/>
      <c r="IF56" s="400"/>
      <c r="IG56" s="400"/>
      <c r="IH56" s="400"/>
      <c r="II56" s="400"/>
      <c r="IJ56" s="400"/>
      <c r="IK56" s="400"/>
      <c r="IL56" s="400"/>
      <c r="IM56" s="400"/>
      <c r="IN56" s="400"/>
      <c r="IO56" s="400"/>
      <c r="IP56" s="400"/>
      <c r="IQ56" s="400"/>
      <c r="IR56" s="400"/>
      <c r="IS56" s="400"/>
      <c r="IT56" s="400"/>
      <c r="IU56" s="400"/>
      <c r="IV56" s="400"/>
      <c r="IW56" s="400"/>
    </row>
    <row r="57" spans="1:257" s="401" customFormat="1" x14ac:dyDescent="0.2">
      <c r="A57" s="400"/>
      <c r="B57" s="243"/>
      <c r="C57" s="431"/>
      <c r="D57" s="432" t="s">
        <v>779</v>
      </c>
      <c r="E57" s="433"/>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400"/>
      <c r="AK57" s="400"/>
      <c r="AL57" s="400"/>
      <c r="AM57" s="400"/>
      <c r="AN57" s="400"/>
      <c r="AO57" s="400"/>
      <c r="AP57" s="400"/>
      <c r="AQ57" s="400"/>
      <c r="AR57" s="400"/>
      <c r="AS57" s="400"/>
      <c r="AT57" s="400"/>
      <c r="AU57" s="400"/>
      <c r="AV57" s="400"/>
      <c r="AW57" s="400"/>
      <c r="AX57" s="400"/>
      <c r="AY57" s="400"/>
      <c r="AZ57" s="400"/>
      <c r="BA57" s="400"/>
      <c r="BB57" s="400"/>
      <c r="BC57" s="400"/>
      <c r="BD57" s="400"/>
      <c r="BE57" s="400"/>
      <c r="BF57" s="400"/>
      <c r="BG57" s="400"/>
      <c r="BH57" s="400"/>
      <c r="BI57" s="400"/>
      <c r="BJ57" s="400"/>
      <c r="BK57" s="400"/>
      <c r="BL57" s="400"/>
      <c r="BM57" s="400"/>
      <c r="BN57" s="400"/>
      <c r="BO57" s="400"/>
      <c r="BP57" s="400"/>
      <c r="BQ57" s="400"/>
      <c r="BR57" s="400"/>
      <c r="BS57" s="400"/>
      <c r="BT57" s="400"/>
      <c r="BU57" s="400"/>
      <c r="BV57" s="400"/>
      <c r="BW57" s="400"/>
      <c r="BX57" s="400"/>
      <c r="BY57" s="400"/>
      <c r="BZ57" s="400"/>
      <c r="CA57" s="400"/>
      <c r="CB57" s="400"/>
      <c r="CC57" s="400"/>
      <c r="CD57" s="400"/>
      <c r="CE57" s="400"/>
      <c r="CF57" s="400"/>
      <c r="CG57" s="400"/>
      <c r="CH57" s="400"/>
      <c r="CI57" s="400"/>
      <c r="CJ57" s="400"/>
      <c r="CK57" s="400"/>
      <c r="CL57" s="400"/>
      <c r="CM57" s="400"/>
      <c r="CN57" s="400"/>
      <c r="CO57" s="400"/>
      <c r="CP57" s="400"/>
      <c r="CQ57" s="400"/>
      <c r="CR57" s="400"/>
      <c r="CS57" s="400"/>
      <c r="CT57" s="400"/>
      <c r="CU57" s="400"/>
      <c r="CV57" s="400"/>
      <c r="CW57" s="400"/>
      <c r="CX57" s="400"/>
      <c r="CY57" s="400"/>
      <c r="CZ57" s="400"/>
      <c r="DA57" s="400"/>
      <c r="DB57" s="400"/>
      <c r="DC57" s="400"/>
      <c r="DD57" s="400"/>
      <c r="DE57" s="400"/>
      <c r="DF57" s="400"/>
      <c r="DG57" s="400"/>
      <c r="DH57" s="400"/>
      <c r="DI57" s="400"/>
      <c r="DJ57" s="400"/>
      <c r="DK57" s="400"/>
      <c r="DL57" s="400"/>
      <c r="DM57" s="400"/>
      <c r="DN57" s="400"/>
      <c r="DO57" s="400"/>
      <c r="DP57" s="400"/>
      <c r="DQ57" s="400"/>
      <c r="DR57" s="400"/>
      <c r="DS57" s="400"/>
      <c r="DT57" s="400"/>
      <c r="DU57" s="400"/>
      <c r="DV57" s="400"/>
      <c r="DW57" s="400"/>
      <c r="DX57" s="400"/>
      <c r="DY57" s="400"/>
      <c r="DZ57" s="400"/>
      <c r="EA57" s="400"/>
      <c r="EB57" s="400"/>
      <c r="EC57" s="400"/>
      <c r="ED57" s="400"/>
      <c r="EE57" s="400"/>
      <c r="EF57" s="400"/>
      <c r="EG57" s="400"/>
      <c r="EH57" s="400"/>
      <c r="EI57" s="400"/>
      <c r="EJ57" s="400"/>
      <c r="EK57" s="400"/>
      <c r="EL57" s="400"/>
      <c r="EM57" s="400"/>
      <c r="EN57" s="400"/>
      <c r="EO57" s="400"/>
      <c r="EP57" s="400"/>
      <c r="EQ57" s="400"/>
      <c r="ER57" s="400"/>
      <c r="ES57" s="400"/>
      <c r="ET57" s="400"/>
      <c r="EU57" s="400"/>
      <c r="EV57" s="400"/>
      <c r="EW57" s="400"/>
      <c r="EX57" s="400"/>
      <c r="EY57" s="400"/>
      <c r="EZ57" s="400"/>
      <c r="FA57" s="400"/>
      <c r="FB57" s="400"/>
      <c r="FC57" s="400"/>
      <c r="FD57" s="400"/>
      <c r="FE57" s="400"/>
      <c r="FF57" s="400"/>
      <c r="FG57" s="400"/>
      <c r="FH57" s="400"/>
      <c r="FI57" s="400"/>
      <c r="FJ57" s="400"/>
      <c r="FK57" s="400"/>
      <c r="FL57" s="400"/>
      <c r="FM57" s="400"/>
      <c r="FN57" s="400"/>
      <c r="FO57" s="400"/>
      <c r="FP57" s="400"/>
      <c r="FQ57" s="400"/>
      <c r="FR57" s="400"/>
      <c r="FS57" s="400"/>
      <c r="FT57" s="400"/>
      <c r="FU57" s="400"/>
      <c r="FV57" s="400"/>
      <c r="FW57" s="400"/>
      <c r="FX57" s="400"/>
      <c r="FY57" s="400"/>
      <c r="FZ57" s="400"/>
      <c r="GA57" s="400"/>
      <c r="GB57" s="400"/>
      <c r="GC57" s="400"/>
      <c r="GD57" s="400"/>
      <c r="GE57" s="400"/>
      <c r="GF57" s="400"/>
      <c r="GG57" s="400"/>
      <c r="GH57" s="400"/>
      <c r="GI57" s="400"/>
      <c r="GJ57" s="400"/>
      <c r="GK57" s="400"/>
      <c r="GL57" s="400"/>
      <c r="GM57" s="400"/>
      <c r="GN57" s="400"/>
      <c r="GO57" s="400"/>
      <c r="GP57" s="400"/>
      <c r="GQ57" s="400"/>
      <c r="GR57" s="400"/>
      <c r="GS57" s="400"/>
      <c r="GT57" s="400"/>
      <c r="GU57" s="400"/>
      <c r="GV57" s="400"/>
      <c r="GW57" s="400"/>
      <c r="GX57" s="400"/>
      <c r="GY57" s="400"/>
      <c r="GZ57" s="400"/>
      <c r="HA57" s="400"/>
      <c r="HB57" s="400"/>
      <c r="HC57" s="400"/>
      <c r="HD57" s="400"/>
      <c r="HE57" s="400"/>
      <c r="HF57" s="400"/>
      <c r="HG57" s="400"/>
      <c r="HH57" s="400"/>
      <c r="HI57" s="400"/>
      <c r="HJ57" s="400"/>
      <c r="HK57" s="400"/>
      <c r="HL57" s="400"/>
      <c r="HM57" s="400"/>
      <c r="HN57" s="400"/>
      <c r="HO57" s="400"/>
      <c r="HP57" s="400"/>
      <c r="HQ57" s="400"/>
      <c r="HR57" s="400"/>
      <c r="HS57" s="400"/>
      <c r="HT57" s="400"/>
      <c r="HU57" s="400"/>
      <c r="HV57" s="400"/>
      <c r="HW57" s="400"/>
      <c r="HX57" s="400"/>
      <c r="HY57" s="400"/>
      <c r="HZ57" s="400"/>
      <c r="IA57" s="400"/>
      <c r="IB57" s="400"/>
      <c r="IC57" s="400"/>
      <c r="ID57" s="400"/>
      <c r="IE57" s="400"/>
      <c r="IF57" s="400"/>
      <c r="IG57" s="400"/>
      <c r="IH57" s="400"/>
      <c r="II57" s="400"/>
      <c r="IJ57" s="400"/>
      <c r="IK57" s="400"/>
      <c r="IL57" s="400"/>
      <c r="IM57" s="400"/>
      <c r="IN57" s="400"/>
      <c r="IO57" s="400"/>
      <c r="IP57" s="400"/>
      <c r="IQ57" s="400"/>
      <c r="IR57" s="400"/>
      <c r="IS57" s="400"/>
      <c r="IT57" s="400"/>
      <c r="IU57" s="400"/>
      <c r="IV57" s="400"/>
      <c r="IW57" s="400"/>
    </row>
    <row r="58" spans="1:257" s="401" customFormat="1" x14ac:dyDescent="0.2">
      <c r="A58" s="400"/>
      <c r="B58" s="243"/>
      <c r="C58" s="431"/>
      <c r="D58" s="432" t="s">
        <v>780</v>
      </c>
      <c r="E58" s="433"/>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400"/>
      <c r="CB58" s="400"/>
      <c r="CC58" s="400"/>
      <c r="CD58" s="400"/>
      <c r="CE58" s="400"/>
      <c r="CF58" s="400"/>
      <c r="CG58" s="400"/>
      <c r="CH58" s="400"/>
      <c r="CI58" s="400"/>
      <c r="CJ58" s="400"/>
      <c r="CK58" s="400"/>
      <c r="CL58" s="400"/>
      <c r="CM58" s="400"/>
      <c r="CN58" s="400"/>
      <c r="CO58" s="400"/>
      <c r="CP58" s="400"/>
      <c r="CQ58" s="400"/>
      <c r="CR58" s="400"/>
      <c r="CS58" s="400"/>
      <c r="CT58" s="400"/>
      <c r="CU58" s="400"/>
      <c r="CV58" s="400"/>
      <c r="CW58" s="400"/>
      <c r="CX58" s="400"/>
      <c r="CY58" s="400"/>
      <c r="CZ58" s="400"/>
      <c r="DA58" s="400"/>
      <c r="DB58" s="400"/>
      <c r="DC58" s="400"/>
      <c r="DD58" s="400"/>
      <c r="DE58" s="400"/>
      <c r="DF58" s="400"/>
      <c r="DG58" s="400"/>
      <c r="DH58" s="400"/>
      <c r="DI58" s="400"/>
      <c r="DJ58" s="400"/>
      <c r="DK58" s="400"/>
      <c r="DL58" s="400"/>
      <c r="DM58" s="400"/>
      <c r="DN58" s="400"/>
      <c r="DO58" s="400"/>
      <c r="DP58" s="400"/>
      <c r="DQ58" s="400"/>
      <c r="DR58" s="400"/>
      <c r="DS58" s="400"/>
      <c r="DT58" s="400"/>
      <c r="DU58" s="400"/>
      <c r="DV58" s="400"/>
      <c r="DW58" s="400"/>
      <c r="DX58" s="400"/>
      <c r="DY58" s="400"/>
      <c r="DZ58" s="400"/>
      <c r="EA58" s="400"/>
      <c r="EB58" s="400"/>
      <c r="EC58" s="400"/>
      <c r="ED58" s="400"/>
      <c r="EE58" s="400"/>
      <c r="EF58" s="400"/>
      <c r="EG58" s="400"/>
      <c r="EH58" s="400"/>
      <c r="EI58" s="400"/>
      <c r="EJ58" s="400"/>
      <c r="EK58" s="400"/>
      <c r="EL58" s="400"/>
      <c r="EM58" s="400"/>
      <c r="EN58" s="400"/>
      <c r="EO58" s="400"/>
      <c r="EP58" s="400"/>
      <c r="EQ58" s="400"/>
      <c r="ER58" s="400"/>
      <c r="ES58" s="400"/>
      <c r="ET58" s="400"/>
      <c r="EU58" s="400"/>
      <c r="EV58" s="400"/>
      <c r="EW58" s="400"/>
      <c r="EX58" s="400"/>
      <c r="EY58" s="400"/>
      <c r="EZ58" s="400"/>
      <c r="FA58" s="400"/>
      <c r="FB58" s="400"/>
      <c r="FC58" s="400"/>
      <c r="FD58" s="400"/>
      <c r="FE58" s="400"/>
      <c r="FF58" s="400"/>
      <c r="FG58" s="400"/>
      <c r="FH58" s="400"/>
      <c r="FI58" s="400"/>
      <c r="FJ58" s="400"/>
      <c r="FK58" s="400"/>
      <c r="FL58" s="400"/>
      <c r="FM58" s="400"/>
      <c r="FN58" s="400"/>
      <c r="FO58" s="400"/>
      <c r="FP58" s="400"/>
      <c r="FQ58" s="400"/>
      <c r="FR58" s="400"/>
      <c r="FS58" s="400"/>
      <c r="FT58" s="400"/>
      <c r="FU58" s="400"/>
      <c r="FV58" s="400"/>
      <c r="FW58" s="400"/>
      <c r="FX58" s="400"/>
      <c r="FY58" s="400"/>
      <c r="FZ58" s="400"/>
      <c r="GA58" s="400"/>
      <c r="GB58" s="400"/>
      <c r="GC58" s="400"/>
      <c r="GD58" s="400"/>
      <c r="GE58" s="400"/>
      <c r="GF58" s="400"/>
      <c r="GG58" s="400"/>
      <c r="GH58" s="400"/>
      <c r="GI58" s="400"/>
      <c r="GJ58" s="400"/>
      <c r="GK58" s="400"/>
      <c r="GL58" s="400"/>
      <c r="GM58" s="400"/>
      <c r="GN58" s="400"/>
      <c r="GO58" s="400"/>
      <c r="GP58" s="400"/>
      <c r="GQ58" s="400"/>
      <c r="GR58" s="400"/>
      <c r="GS58" s="400"/>
      <c r="GT58" s="400"/>
      <c r="GU58" s="400"/>
      <c r="GV58" s="400"/>
      <c r="GW58" s="400"/>
      <c r="GX58" s="400"/>
      <c r="GY58" s="400"/>
      <c r="GZ58" s="400"/>
      <c r="HA58" s="400"/>
      <c r="HB58" s="400"/>
      <c r="HC58" s="400"/>
      <c r="HD58" s="400"/>
      <c r="HE58" s="400"/>
      <c r="HF58" s="400"/>
      <c r="HG58" s="400"/>
      <c r="HH58" s="400"/>
      <c r="HI58" s="400"/>
      <c r="HJ58" s="400"/>
      <c r="HK58" s="400"/>
      <c r="HL58" s="400"/>
      <c r="HM58" s="400"/>
      <c r="HN58" s="400"/>
      <c r="HO58" s="400"/>
      <c r="HP58" s="400"/>
      <c r="HQ58" s="400"/>
      <c r="HR58" s="400"/>
      <c r="HS58" s="400"/>
      <c r="HT58" s="400"/>
      <c r="HU58" s="400"/>
      <c r="HV58" s="400"/>
      <c r="HW58" s="400"/>
      <c r="HX58" s="400"/>
      <c r="HY58" s="400"/>
      <c r="HZ58" s="400"/>
      <c r="IA58" s="400"/>
      <c r="IB58" s="400"/>
      <c r="IC58" s="400"/>
      <c r="ID58" s="400"/>
      <c r="IE58" s="400"/>
      <c r="IF58" s="400"/>
      <c r="IG58" s="400"/>
      <c r="IH58" s="400"/>
      <c r="II58" s="400"/>
      <c r="IJ58" s="400"/>
      <c r="IK58" s="400"/>
      <c r="IL58" s="400"/>
      <c r="IM58" s="400"/>
      <c r="IN58" s="400"/>
      <c r="IO58" s="400"/>
      <c r="IP58" s="400"/>
      <c r="IQ58" s="400"/>
      <c r="IR58" s="400"/>
      <c r="IS58" s="400"/>
      <c r="IT58" s="400"/>
      <c r="IU58" s="400"/>
      <c r="IV58" s="400"/>
      <c r="IW58" s="400"/>
    </row>
    <row r="59" spans="1:257" s="401" customFormat="1" x14ac:dyDescent="0.2">
      <c r="A59" s="400"/>
      <c r="B59" s="243"/>
      <c r="C59" s="431"/>
      <c r="D59" s="432" t="s">
        <v>781</v>
      </c>
      <c r="E59" s="433"/>
      <c r="F59" s="400"/>
      <c r="G59" s="400"/>
      <c r="H59" s="400"/>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c r="AL59" s="400"/>
      <c r="AM59" s="400"/>
      <c r="AN59" s="400"/>
      <c r="AO59" s="400"/>
      <c r="AP59" s="400"/>
      <c r="AQ59" s="400"/>
      <c r="AR59" s="400"/>
      <c r="AS59" s="400"/>
      <c r="AT59" s="400"/>
      <c r="AU59" s="400"/>
      <c r="AV59" s="400"/>
      <c r="AW59" s="400"/>
      <c r="AX59" s="400"/>
      <c r="AY59" s="400"/>
      <c r="AZ59" s="400"/>
      <c r="BA59" s="400"/>
      <c r="BB59" s="400"/>
      <c r="BC59" s="400"/>
      <c r="BD59" s="400"/>
      <c r="BE59" s="400"/>
      <c r="BF59" s="400"/>
      <c r="BG59" s="400"/>
      <c r="BH59" s="400"/>
      <c r="BI59" s="400"/>
      <c r="BJ59" s="400"/>
      <c r="BK59" s="400"/>
      <c r="BL59" s="400"/>
      <c r="BM59" s="400"/>
      <c r="BN59" s="400"/>
      <c r="BO59" s="400"/>
      <c r="BP59" s="400"/>
      <c r="BQ59" s="400"/>
      <c r="BR59" s="400"/>
      <c r="BS59" s="400"/>
      <c r="BT59" s="400"/>
      <c r="BU59" s="400"/>
      <c r="BV59" s="400"/>
      <c r="BW59" s="400"/>
      <c r="BX59" s="400"/>
      <c r="BY59" s="400"/>
      <c r="BZ59" s="400"/>
      <c r="CA59" s="400"/>
      <c r="CB59" s="400"/>
      <c r="CC59" s="400"/>
      <c r="CD59" s="400"/>
      <c r="CE59" s="400"/>
      <c r="CF59" s="400"/>
      <c r="CG59" s="400"/>
      <c r="CH59" s="400"/>
      <c r="CI59" s="400"/>
      <c r="CJ59" s="400"/>
      <c r="CK59" s="400"/>
      <c r="CL59" s="400"/>
      <c r="CM59" s="400"/>
      <c r="CN59" s="400"/>
      <c r="CO59" s="400"/>
      <c r="CP59" s="400"/>
      <c r="CQ59" s="400"/>
      <c r="CR59" s="400"/>
      <c r="CS59" s="400"/>
      <c r="CT59" s="400"/>
      <c r="CU59" s="400"/>
      <c r="CV59" s="400"/>
      <c r="CW59" s="400"/>
      <c r="CX59" s="400"/>
      <c r="CY59" s="400"/>
      <c r="CZ59" s="400"/>
      <c r="DA59" s="400"/>
      <c r="DB59" s="400"/>
      <c r="DC59" s="400"/>
      <c r="DD59" s="400"/>
      <c r="DE59" s="400"/>
      <c r="DF59" s="400"/>
      <c r="DG59" s="400"/>
      <c r="DH59" s="400"/>
      <c r="DI59" s="400"/>
      <c r="DJ59" s="400"/>
      <c r="DK59" s="400"/>
      <c r="DL59" s="400"/>
      <c r="DM59" s="400"/>
      <c r="DN59" s="400"/>
      <c r="DO59" s="400"/>
      <c r="DP59" s="400"/>
      <c r="DQ59" s="400"/>
      <c r="DR59" s="400"/>
      <c r="DS59" s="400"/>
      <c r="DT59" s="400"/>
      <c r="DU59" s="400"/>
      <c r="DV59" s="400"/>
      <c r="DW59" s="400"/>
      <c r="DX59" s="400"/>
      <c r="DY59" s="400"/>
      <c r="DZ59" s="400"/>
      <c r="EA59" s="400"/>
      <c r="EB59" s="400"/>
      <c r="EC59" s="400"/>
      <c r="ED59" s="400"/>
      <c r="EE59" s="400"/>
      <c r="EF59" s="400"/>
      <c r="EG59" s="400"/>
      <c r="EH59" s="400"/>
      <c r="EI59" s="400"/>
      <c r="EJ59" s="400"/>
      <c r="EK59" s="400"/>
      <c r="EL59" s="400"/>
      <c r="EM59" s="400"/>
      <c r="EN59" s="400"/>
      <c r="EO59" s="400"/>
      <c r="EP59" s="400"/>
      <c r="EQ59" s="400"/>
      <c r="ER59" s="400"/>
      <c r="ES59" s="400"/>
      <c r="ET59" s="400"/>
      <c r="EU59" s="400"/>
      <c r="EV59" s="400"/>
      <c r="EW59" s="400"/>
      <c r="EX59" s="400"/>
      <c r="EY59" s="400"/>
      <c r="EZ59" s="400"/>
      <c r="FA59" s="400"/>
      <c r="FB59" s="400"/>
      <c r="FC59" s="400"/>
      <c r="FD59" s="400"/>
      <c r="FE59" s="400"/>
      <c r="FF59" s="400"/>
      <c r="FG59" s="400"/>
      <c r="FH59" s="400"/>
      <c r="FI59" s="400"/>
      <c r="FJ59" s="400"/>
      <c r="FK59" s="400"/>
      <c r="FL59" s="400"/>
      <c r="FM59" s="400"/>
      <c r="FN59" s="400"/>
      <c r="FO59" s="400"/>
      <c r="FP59" s="400"/>
      <c r="FQ59" s="400"/>
      <c r="FR59" s="400"/>
      <c r="FS59" s="400"/>
      <c r="FT59" s="400"/>
      <c r="FU59" s="400"/>
      <c r="FV59" s="400"/>
      <c r="FW59" s="400"/>
      <c r="FX59" s="400"/>
      <c r="FY59" s="400"/>
      <c r="FZ59" s="400"/>
      <c r="GA59" s="400"/>
      <c r="GB59" s="400"/>
      <c r="GC59" s="400"/>
      <c r="GD59" s="400"/>
      <c r="GE59" s="400"/>
      <c r="GF59" s="400"/>
      <c r="GG59" s="400"/>
      <c r="GH59" s="400"/>
      <c r="GI59" s="400"/>
      <c r="GJ59" s="400"/>
      <c r="GK59" s="400"/>
      <c r="GL59" s="400"/>
      <c r="GM59" s="400"/>
      <c r="GN59" s="400"/>
      <c r="GO59" s="400"/>
      <c r="GP59" s="400"/>
      <c r="GQ59" s="400"/>
      <c r="GR59" s="400"/>
      <c r="GS59" s="400"/>
      <c r="GT59" s="400"/>
      <c r="GU59" s="400"/>
      <c r="GV59" s="400"/>
      <c r="GW59" s="400"/>
      <c r="GX59" s="400"/>
      <c r="GY59" s="400"/>
      <c r="GZ59" s="400"/>
      <c r="HA59" s="400"/>
      <c r="HB59" s="400"/>
      <c r="HC59" s="400"/>
      <c r="HD59" s="400"/>
      <c r="HE59" s="400"/>
      <c r="HF59" s="400"/>
      <c r="HG59" s="400"/>
      <c r="HH59" s="400"/>
      <c r="HI59" s="400"/>
      <c r="HJ59" s="400"/>
      <c r="HK59" s="400"/>
      <c r="HL59" s="400"/>
      <c r="HM59" s="400"/>
      <c r="HN59" s="400"/>
      <c r="HO59" s="400"/>
      <c r="HP59" s="400"/>
      <c r="HQ59" s="400"/>
      <c r="HR59" s="400"/>
      <c r="HS59" s="400"/>
      <c r="HT59" s="400"/>
      <c r="HU59" s="400"/>
      <c r="HV59" s="400"/>
      <c r="HW59" s="400"/>
      <c r="HX59" s="400"/>
      <c r="HY59" s="400"/>
      <c r="HZ59" s="400"/>
      <c r="IA59" s="400"/>
      <c r="IB59" s="400"/>
      <c r="IC59" s="400"/>
      <c r="ID59" s="400"/>
      <c r="IE59" s="400"/>
      <c r="IF59" s="400"/>
      <c r="IG59" s="400"/>
      <c r="IH59" s="400"/>
      <c r="II59" s="400"/>
      <c r="IJ59" s="400"/>
      <c r="IK59" s="400"/>
      <c r="IL59" s="400"/>
      <c r="IM59" s="400"/>
      <c r="IN59" s="400"/>
      <c r="IO59" s="400"/>
      <c r="IP59" s="400"/>
      <c r="IQ59" s="400"/>
      <c r="IR59" s="400"/>
      <c r="IS59" s="400"/>
      <c r="IT59" s="400"/>
      <c r="IU59" s="400"/>
      <c r="IV59" s="400"/>
      <c r="IW59" s="400"/>
    </row>
    <row r="60" spans="1:257" s="401" customFormat="1" x14ac:dyDescent="0.2">
      <c r="A60" s="400"/>
      <c r="B60" s="243"/>
      <c r="C60" s="431"/>
      <c r="D60" s="432" t="s">
        <v>782</v>
      </c>
      <c r="E60" s="433"/>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H60" s="400"/>
      <c r="BI60" s="400"/>
      <c r="BJ60" s="400"/>
      <c r="BK60" s="400"/>
      <c r="BL60" s="400"/>
      <c r="BM60" s="400"/>
      <c r="BN60" s="400"/>
      <c r="BO60" s="400"/>
      <c r="BP60" s="400"/>
      <c r="BQ60" s="400"/>
      <c r="BR60" s="400"/>
      <c r="BS60" s="400"/>
      <c r="BT60" s="400"/>
      <c r="BU60" s="400"/>
      <c r="BV60" s="400"/>
      <c r="BW60" s="400"/>
      <c r="BX60" s="400"/>
      <c r="BY60" s="400"/>
      <c r="BZ60" s="400"/>
      <c r="CA60" s="400"/>
      <c r="CB60" s="400"/>
      <c r="CC60" s="400"/>
      <c r="CD60" s="400"/>
      <c r="CE60" s="400"/>
      <c r="CF60" s="400"/>
      <c r="CG60" s="400"/>
      <c r="CH60" s="400"/>
      <c r="CI60" s="400"/>
      <c r="CJ60" s="400"/>
      <c r="CK60" s="400"/>
      <c r="CL60" s="400"/>
      <c r="CM60" s="400"/>
      <c r="CN60" s="400"/>
      <c r="CO60" s="400"/>
      <c r="CP60" s="400"/>
      <c r="CQ60" s="400"/>
      <c r="CR60" s="400"/>
      <c r="CS60" s="400"/>
      <c r="CT60" s="400"/>
      <c r="CU60" s="400"/>
      <c r="CV60" s="400"/>
      <c r="CW60" s="400"/>
      <c r="CX60" s="400"/>
      <c r="CY60" s="400"/>
      <c r="CZ60" s="400"/>
      <c r="DA60" s="400"/>
      <c r="DB60" s="400"/>
      <c r="DC60" s="400"/>
      <c r="DD60" s="400"/>
      <c r="DE60" s="400"/>
      <c r="DF60" s="400"/>
      <c r="DG60" s="400"/>
      <c r="DH60" s="400"/>
      <c r="DI60" s="400"/>
      <c r="DJ60" s="400"/>
      <c r="DK60" s="400"/>
      <c r="DL60" s="400"/>
      <c r="DM60" s="400"/>
      <c r="DN60" s="400"/>
      <c r="DO60" s="400"/>
      <c r="DP60" s="400"/>
      <c r="DQ60" s="400"/>
      <c r="DR60" s="400"/>
      <c r="DS60" s="400"/>
      <c r="DT60" s="400"/>
      <c r="DU60" s="400"/>
      <c r="DV60" s="400"/>
      <c r="DW60" s="400"/>
      <c r="DX60" s="400"/>
      <c r="DY60" s="400"/>
      <c r="DZ60" s="400"/>
      <c r="EA60" s="400"/>
      <c r="EB60" s="400"/>
      <c r="EC60" s="400"/>
      <c r="ED60" s="400"/>
      <c r="EE60" s="400"/>
      <c r="EF60" s="400"/>
      <c r="EG60" s="400"/>
      <c r="EH60" s="400"/>
      <c r="EI60" s="400"/>
      <c r="EJ60" s="400"/>
      <c r="EK60" s="400"/>
      <c r="EL60" s="400"/>
      <c r="EM60" s="400"/>
      <c r="EN60" s="400"/>
      <c r="EO60" s="400"/>
      <c r="EP60" s="400"/>
      <c r="EQ60" s="400"/>
      <c r="ER60" s="400"/>
      <c r="ES60" s="400"/>
      <c r="ET60" s="400"/>
      <c r="EU60" s="400"/>
      <c r="EV60" s="400"/>
      <c r="EW60" s="400"/>
      <c r="EX60" s="400"/>
      <c r="EY60" s="400"/>
      <c r="EZ60" s="400"/>
      <c r="FA60" s="400"/>
      <c r="FB60" s="400"/>
      <c r="FC60" s="400"/>
      <c r="FD60" s="400"/>
      <c r="FE60" s="400"/>
      <c r="FF60" s="400"/>
      <c r="FG60" s="400"/>
      <c r="FH60" s="400"/>
      <c r="FI60" s="400"/>
      <c r="FJ60" s="400"/>
      <c r="FK60" s="400"/>
      <c r="FL60" s="400"/>
      <c r="FM60" s="400"/>
      <c r="FN60" s="400"/>
      <c r="FO60" s="400"/>
      <c r="FP60" s="400"/>
      <c r="FQ60" s="400"/>
      <c r="FR60" s="400"/>
      <c r="FS60" s="400"/>
      <c r="FT60" s="400"/>
      <c r="FU60" s="400"/>
      <c r="FV60" s="400"/>
      <c r="FW60" s="400"/>
      <c r="FX60" s="400"/>
      <c r="FY60" s="400"/>
      <c r="FZ60" s="400"/>
      <c r="GA60" s="400"/>
      <c r="GB60" s="400"/>
      <c r="GC60" s="400"/>
      <c r="GD60" s="400"/>
      <c r="GE60" s="400"/>
      <c r="GF60" s="400"/>
      <c r="GG60" s="400"/>
      <c r="GH60" s="400"/>
      <c r="GI60" s="400"/>
      <c r="GJ60" s="400"/>
      <c r="GK60" s="400"/>
      <c r="GL60" s="400"/>
      <c r="GM60" s="400"/>
      <c r="GN60" s="400"/>
      <c r="GO60" s="400"/>
      <c r="GP60" s="400"/>
      <c r="GQ60" s="400"/>
      <c r="GR60" s="400"/>
      <c r="GS60" s="400"/>
      <c r="GT60" s="400"/>
      <c r="GU60" s="400"/>
      <c r="GV60" s="400"/>
      <c r="GW60" s="400"/>
      <c r="GX60" s="400"/>
      <c r="GY60" s="400"/>
      <c r="GZ60" s="400"/>
      <c r="HA60" s="400"/>
      <c r="HB60" s="400"/>
      <c r="HC60" s="400"/>
      <c r="HD60" s="400"/>
      <c r="HE60" s="400"/>
      <c r="HF60" s="400"/>
      <c r="HG60" s="400"/>
      <c r="HH60" s="400"/>
      <c r="HI60" s="400"/>
      <c r="HJ60" s="400"/>
      <c r="HK60" s="400"/>
      <c r="HL60" s="400"/>
      <c r="HM60" s="400"/>
      <c r="HN60" s="400"/>
      <c r="HO60" s="400"/>
      <c r="HP60" s="400"/>
      <c r="HQ60" s="400"/>
      <c r="HR60" s="400"/>
      <c r="HS60" s="400"/>
      <c r="HT60" s="400"/>
      <c r="HU60" s="400"/>
      <c r="HV60" s="400"/>
      <c r="HW60" s="400"/>
      <c r="HX60" s="400"/>
      <c r="HY60" s="400"/>
      <c r="HZ60" s="400"/>
      <c r="IA60" s="400"/>
      <c r="IB60" s="400"/>
      <c r="IC60" s="400"/>
      <c r="ID60" s="400"/>
      <c r="IE60" s="400"/>
      <c r="IF60" s="400"/>
      <c r="IG60" s="400"/>
      <c r="IH60" s="400"/>
      <c r="II60" s="400"/>
      <c r="IJ60" s="400"/>
      <c r="IK60" s="400"/>
      <c r="IL60" s="400"/>
      <c r="IM60" s="400"/>
      <c r="IN60" s="400"/>
      <c r="IO60" s="400"/>
      <c r="IP60" s="400"/>
      <c r="IQ60" s="400"/>
      <c r="IR60" s="400"/>
      <c r="IS60" s="400"/>
      <c r="IT60" s="400"/>
      <c r="IU60" s="400"/>
      <c r="IV60" s="400"/>
      <c r="IW60" s="400"/>
    </row>
    <row r="61" spans="1:257" s="401" customFormat="1" x14ac:dyDescent="0.2">
      <c r="A61" s="400"/>
      <c r="B61" s="243"/>
      <c r="C61" s="431"/>
      <c r="D61" s="432" t="s">
        <v>783</v>
      </c>
      <c r="E61" s="433"/>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400"/>
      <c r="CB61" s="400"/>
      <c r="CC61" s="400"/>
      <c r="CD61" s="400"/>
      <c r="CE61" s="400"/>
      <c r="CF61" s="400"/>
      <c r="CG61" s="400"/>
      <c r="CH61" s="400"/>
      <c r="CI61" s="400"/>
      <c r="CJ61" s="400"/>
      <c r="CK61" s="400"/>
      <c r="CL61" s="400"/>
      <c r="CM61" s="400"/>
      <c r="CN61" s="400"/>
      <c r="CO61" s="400"/>
      <c r="CP61" s="400"/>
      <c r="CQ61" s="400"/>
      <c r="CR61" s="400"/>
      <c r="CS61" s="400"/>
      <c r="CT61" s="400"/>
      <c r="CU61" s="400"/>
      <c r="CV61" s="400"/>
      <c r="CW61" s="400"/>
      <c r="CX61" s="400"/>
      <c r="CY61" s="400"/>
      <c r="CZ61" s="400"/>
      <c r="DA61" s="400"/>
      <c r="DB61" s="400"/>
      <c r="DC61" s="400"/>
      <c r="DD61" s="400"/>
      <c r="DE61" s="400"/>
      <c r="DF61" s="400"/>
      <c r="DG61" s="400"/>
      <c r="DH61" s="400"/>
      <c r="DI61" s="400"/>
      <c r="DJ61" s="400"/>
      <c r="DK61" s="400"/>
      <c r="DL61" s="400"/>
      <c r="DM61" s="400"/>
      <c r="DN61" s="400"/>
      <c r="DO61" s="400"/>
      <c r="DP61" s="400"/>
      <c r="DQ61" s="400"/>
      <c r="DR61" s="400"/>
      <c r="DS61" s="400"/>
      <c r="DT61" s="400"/>
      <c r="DU61" s="400"/>
      <c r="DV61" s="400"/>
      <c r="DW61" s="400"/>
      <c r="DX61" s="400"/>
      <c r="DY61" s="400"/>
      <c r="DZ61" s="400"/>
      <c r="EA61" s="400"/>
      <c r="EB61" s="400"/>
      <c r="EC61" s="400"/>
      <c r="ED61" s="400"/>
      <c r="EE61" s="400"/>
      <c r="EF61" s="400"/>
      <c r="EG61" s="400"/>
      <c r="EH61" s="400"/>
      <c r="EI61" s="400"/>
      <c r="EJ61" s="400"/>
      <c r="EK61" s="400"/>
      <c r="EL61" s="400"/>
      <c r="EM61" s="400"/>
      <c r="EN61" s="400"/>
      <c r="EO61" s="400"/>
      <c r="EP61" s="400"/>
      <c r="EQ61" s="400"/>
      <c r="ER61" s="400"/>
      <c r="ES61" s="400"/>
      <c r="ET61" s="400"/>
      <c r="EU61" s="400"/>
      <c r="EV61" s="400"/>
      <c r="EW61" s="400"/>
      <c r="EX61" s="400"/>
      <c r="EY61" s="400"/>
      <c r="EZ61" s="400"/>
      <c r="FA61" s="400"/>
      <c r="FB61" s="400"/>
      <c r="FC61" s="400"/>
      <c r="FD61" s="400"/>
      <c r="FE61" s="400"/>
      <c r="FF61" s="400"/>
      <c r="FG61" s="400"/>
      <c r="FH61" s="400"/>
      <c r="FI61" s="400"/>
      <c r="FJ61" s="400"/>
      <c r="FK61" s="400"/>
      <c r="FL61" s="400"/>
      <c r="FM61" s="400"/>
      <c r="FN61" s="400"/>
      <c r="FO61" s="400"/>
      <c r="FP61" s="400"/>
      <c r="FQ61" s="400"/>
      <c r="FR61" s="400"/>
      <c r="FS61" s="400"/>
      <c r="FT61" s="400"/>
      <c r="FU61" s="400"/>
      <c r="FV61" s="400"/>
      <c r="FW61" s="400"/>
      <c r="FX61" s="400"/>
      <c r="FY61" s="400"/>
      <c r="FZ61" s="400"/>
      <c r="GA61" s="400"/>
      <c r="GB61" s="400"/>
      <c r="GC61" s="400"/>
      <c r="GD61" s="400"/>
      <c r="GE61" s="400"/>
      <c r="GF61" s="400"/>
      <c r="GG61" s="400"/>
      <c r="GH61" s="400"/>
      <c r="GI61" s="400"/>
      <c r="GJ61" s="400"/>
      <c r="GK61" s="400"/>
      <c r="GL61" s="400"/>
      <c r="GM61" s="400"/>
      <c r="GN61" s="400"/>
      <c r="GO61" s="400"/>
      <c r="GP61" s="400"/>
      <c r="GQ61" s="400"/>
      <c r="GR61" s="400"/>
      <c r="GS61" s="400"/>
      <c r="GT61" s="400"/>
      <c r="GU61" s="400"/>
      <c r="GV61" s="400"/>
      <c r="GW61" s="400"/>
      <c r="GX61" s="400"/>
      <c r="GY61" s="400"/>
      <c r="GZ61" s="400"/>
      <c r="HA61" s="400"/>
      <c r="HB61" s="400"/>
      <c r="HC61" s="400"/>
      <c r="HD61" s="400"/>
      <c r="HE61" s="400"/>
      <c r="HF61" s="400"/>
      <c r="HG61" s="400"/>
      <c r="HH61" s="400"/>
      <c r="HI61" s="400"/>
      <c r="HJ61" s="400"/>
      <c r="HK61" s="400"/>
      <c r="HL61" s="400"/>
      <c r="HM61" s="400"/>
      <c r="HN61" s="400"/>
      <c r="HO61" s="400"/>
      <c r="HP61" s="400"/>
      <c r="HQ61" s="400"/>
      <c r="HR61" s="400"/>
      <c r="HS61" s="400"/>
      <c r="HT61" s="400"/>
      <c r="HU61" s="400"/>
      <c r="HV61" s="400"/>
      <c r="HW61" s="400"/>
      <c r="HX61" s="400"/>
      <c r="HY61" s="400"/>
      <c r="HZ61" s="400"/>
      <c r="IA61" s="400"/>
      <c r="IB61" s="400"/>
      <c r="IC61" s="400"/>
      <c r="ID61" s="400"/>
      <c r="IE61" s="400"/>
      <c r="IF61" s="400"/>
      <c r="IG61" s="400"/>
      <c r="IH61" s="400"/>
      <c r="II61" s="400"/>
      <c r="IJ61" s="400"/>
      <c r="IK61" s="400"/>
      <c r="IL61" s="400"/>
      <c r="IM61" s="400"/>
      <c r="IN61" s="400"/>
      <c r="IO61" s="400"/>
      <c r="IP61" s="400"/>
      <c r="IQ61" s="400"/>
      <c r="IR61" s="400"/>
      <c r="IS61" s="400"/>
      <c r="IT61" s="400"/>
      <c r="IU61" s="400"/>
      <c r="IV61" s="400"/>
      <c r="IW61" s="400"/>
    </row>
    <row r="62" spans="1:257" s="401" customFormat="1" x14ac:dyDescent="0.2">
      <c r="A62" s="400"/>
      <c r="B62" s="243"/>
      <c r="C62" s="431"/>
      <c r="D62" s="432" t="s">
        <v>784</v>
      </c>
      <c r="E62" s="433"/>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0"/>
      <c r="BZ62" s="400"/>
      <c r="CA62" s="400"/>
      <c r="CB62" s="400"/>
      <c r="CC62" s="400"/>
      <c r="CD62" s="400"/>
      <c r="CE62" s="400"/>
      <c r="CF62" s="400"/>
      <c r="CG62" s="400"/>
      <c r="CH62" s="400"/>
      <c r="CI62" s="400"/>
      <c r="CJ62" s="400"/>
      <c r="CK62" s="400"/>
      <c r="CL62" s="400"/>
      <c r="CM62" s="400"/>
      <c r="CN62" s="400"/>
      <c r="CO62" s="400"/>
      <c r="CP62" s="400"/>
      <c r="CQ62" s="400"/>
      <c r="CR62" s="400"/>
      <c r="CS62" s="400"/>
      <c r="CT62" s="400"/>
      <c r="CU62" s="400"/>
      <c r="CV62" s="400"/>
      <c r="CW62" s="400"/>
      <c r="CX62" s="400"/>
      <c r="CY62" s="400"/>
      <c r="CZ62" s="400"/>
      <c r="DA62" s="400"/>
      <c r="DB62" s="400"/>
      <c r="DC62" s="400"/>
      <c r="DD62" s="400"/>
      <c r="DE62" s="400"/>
      <c r="DF62" s="400"/>
      <c r="DG62" s="400"/>
      <c r="DH62" s="400"/>
      <c r="DI62" s="400"/>
      <c r="DJ62" s="400"/>
      <c r="DK62" s="400"/>
      <c r="DL62" s="400"/>
      <c r="DM62" s="400"/>
      <c r="DN62" s="400"/>
      <c r="DO62" s="400"/>
      <c r="DP62" s="400"/>
      <c r="DQ62" s="400"/>
      <c r="DR62" s="400"/>
      <c r="DS62" s="400"/>
      <c r="DT62" s="400"/>
      <c r="DU62" s="400"/>
      <c r="DV62" s="400"/>
      <c r="DW62" s="400"/>
      <c r="DX62" s="400"/>
      <c r="DY62" s="400"/>
      <c r="DZ62" s="400"/>
      <c r="EA62" s="400"/>
      <c r="EB62" s="400"/>
      <c r="EC62" s="400"/>
      <c r="ED62" s="400"/>
      <c r="EE62" s="400"/>
      <c r="EF62" s="400"/>
      <c r="EG62" s="400"/>
      <c r="EH62" s="400"/>
      <c r="EI62" s="400"/>
      <c r="EJ62" s="400"/>
      <c r="EK62" s="400"/>
      <c r="EL62" s="400"/>
      <c r="EM62" s="400"/>
      <c r="EN62" s="400"/>
      <c r="EO62" s="400"/>
      <c r="EP62" s="400"/>
      <c r="EQ62" s="400"/>
      <c r="ER62" s="400"/>
      <c r="ES62" s="400"/>
      <c r="ET62" s="400"/>
      <c r="EU62" s="400"/>
      <c r="EV62" s="400"/>
      <c r="EW62" s="400"/>
      <c r="EX62" s="400"/>
      <c r="EY62" s="400"/>
      <c r="EZ62" s="400"/>
      <c r="FA62" s="400"/>
      <c r="FB62" s="400"/>
      <c r="FC62" s="400"/>
      <c r="FD62" s="400"/>
      <c r="FE62" s="400"/>
      <c r="FF62" s="400"/>
      <c r="FG62" s="400"/>
      <c r="FH62" s="400"/>
      <c r="FI62" s="400"/>
      <c r="FJ62" s="400"/>
      <c r="FK62" s="400"/>
      <c r="FL62" s="400"/>
      <c r="FM62" s="400"/>
      <c r="FN62" s="400"/>
      <c r="FO62" s="400"/>
      <c r="FP62" s="400"/>
      <c r="FQ62" s="400"/>
      <c r="FR62" s="400"/>
      <c r="FS62" s="400"/>
      <c r="FT62" s="400"/>
      <c r="FU62" s="400"/>
      <c r="FV62" s="400"/>
      <c r="FW62" s="400"/>
      <c r="FX62" s="400"/>
      <c r="FY62" s="400"/>
      <c r="FZ62" s="400"/>
      <c r="GA62" s="400"/>
      <c r="GB62" s="400"/>
      <c r="GC62" s="400"/>
      <c r="GD62" s="400"/>
      <c r="GE62" s="400"/>
      <c r="GF62" s="400"/>
      <c r="GG62" s="400"/>
      <c r="GH62" s="400"/>
      <c r="GI62" s="400"/>
      <c r="GJ62" s="400"/>
      <c r="GK62" s="400"/>
      <c r="GL62" s="400"/>
      <c r="GM62" s="400"/>
      <c r="GN62" s="400"/>
      <c r="GO62" s="400"/>
      <c r="GP62" s="400"/>
      <c r="GQ62" s="400"/>
      <c r="GR62" s="400"/>
      <c r="GS62" s="400"/>
      <c r="GT62" s="400"/>
      <c r="GU62" s="400"/>
      <c r="GV62" s="400"/>
      <c r="GW62" s="400"/>
      <c r="GX62" s="400"/>
      <c r="GY62" s="400"/>
      <c r="GZ62" s="400"/>
      <c r="HA62" s="400"/>
      <c r="HB62" s="400"/>
      <c r="HC62" s="400"/>
      <c r="HD62" s="400"/>
      <c r="HE62" s="400"/>
      <c r="HF62" s="400"/>
      <c r="HG62" s="400"/>
      <c r="HH62" s="400"/>
      <c r="HI62" s="400"/>
      <c r="HJ62" s="400"/>
      <c r="HK62" s="400"/>
      <c r="HL62" s="400"/>
      <c r="HM62" s="400"/>
      <c r="HN62" s="400"/>
      <c r="HO62" s="400"/>
      <c r="HP62" s="400"/>
      <c r="HQ62" s="400"/>
      <c r="HR62" s="400"/>
      <c r="HS62" s="400"/>
      <c r="HT62" s="400"/>
      <c r="HU62" s="400"/>
      <c r="HV62" s="400"/>
      <c r="HW62" s="400"/>
      <c r="HX62" s="400"/>
      <c r="HY62" s="400"/>
      <c r="HZ62" s="400"/>
      <c r="IA62" s="400"/>
      <c r="IB62" s="400"/>
      <c r="IC62" s="400"/>
      <c r="ID62" s="400"/>
      <c r="IE62" s="400"/>
      <c r="IF62" s="400"/>
      <c r="IG62" s="400"/>
      <c r="IH62" s="400"/>
      <c r="II62" s="400"/>
      <c r="IJ62" s="400"/>
      <c r="IK62" s="400"/>
      <c r="IL62" s="400"/>
      <c r="IM62" s="400"/>
      <c r="IN62" s="400"/>
      <c r="IO62" s="400"/>
      <c r="IP62" s="400"/>
      <c r="IQ62" s="400"/>
      <c r="IR62" s="400"/>
      <c r="IS62" s="400"/>
      <c r="IT62" s="400"/>
      <c r="IU62" s="400"/>
      <c r="IV62" s="400"/>
      <c r="IW62" s="400"/>
    </row>
    <row r="63" spans="1:257" s="401" customFormat="1" x14ac:dyDescent="0.2">
      <c r="A63" s="400"/>
      <c r="B63" s="243"/>
      <c r="C63" s="431"/>
      <c r="D63" s="432" t="s">
        <v>785</v>
      </c>
      <c r="E63" s="433"/>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0"/>
      <c r="AY63" s="400"/>
      <c r="AZ63" s="400"/>
      <c r="BA63" s="400"/>
      <c r="BB63" s="400"/>
      <c r="BC63" s="400"/>
      <c r="BD63" s="400"/>
      <c r="BE63" s="400"/>
      <c r="BF63" s="400"/>
      <c r="BG63" s="400"/>
      <c r="BH63" s="400"/>
      <c r="BI63" s="400"/>
      <c r="BJ63" s="400"/>
      <c r="BK63" s="400"/>
      <c r="BL63" s="400"/>
      <c r="BM63" s="400"/>
      <c r="BN63" s="400"/>
      <c r="BO63" s="400"/>
      <c r="BP63" s="400"/>
      <c r="BQ63" s="400"/>
      <c r="BR63" s="400"/>
      <c r="BS63" s="400"/>
      <c r="BT63" s="400"/>
      <c r="BU63" s="400"/>
      <c r="BV63" s="400"/>
      <c r="BW63" s="400"/>
      <c r="BX63" s="400"/>
      <c r="BY63" s="400"/>
      <c r="BZ63" s="400"/>
      <c r="CA63" s="400"/>
      <c r="CB63" s="400"/>
      <c r="CC63" s="400"/>
      <c r="CD63" s="400"/>
      <c r="CE63" s="400"/>
      <c r="CF63" s="400"/>
      <c r="CG63" s="400"/>
      <c r="CH63" s="400"/>
      <c r="CI63" s="400"/>
      <c r="CJ63" s="400"/>
      <c r="CK63" s="400"/>
      <c r="CL63" s="400"/>
      <c r="CM63" s="400"/>
      <c r="CN63" s="400"/>
      <c r="CO63" s="400"/>
      <c r="CP63" s="400"/>
      <c r="CQ63" s="400"/>
      <c r="CR63" s="400"/>
      <c r="CS63" s="400"/>
      <c r="CT63" s="400"/>
      <c r="CU63" s="400"/>
      <c r="CV63" s="400"/>
      <c r="CW63" s="400"/>
      <c r="CX63" s="400"/>
      <c r="CY63" s="400"/>
      <c r="CZ63" s="400"/>
      <c r="DA63" s="400"/>
      <c r="DB63" s="400"/>
      <c r="DC63" s="400"/>
      <c r="DD63" s="400"/>
      <c r="DE63" s="400"/>
      <c r="DF63" s="400"/>
      <c r="DG63" s="400"/>
      <c r="DH63" s="400"/>
      <c r="DI63" s="400"/>
      <c r="DJ63" s="400"/>
      <c r="DK63" s="400"/>
      <c r="DL63" s="400"/>
      <c r="DM63" s="400"/>
      <c r="DN63" s="400"/>
      <c r="DO63" s="400"/>
      <c r="DP63" s="400"/>
      <c r="DQ63" s="400"/>
      <c r="DR63" s="400"/>
      <c r="DS63" s="400"/>
      <c r="DT63" s="400"/>
      <c r="DU63" s="400"/>
      <c r="DV63" s="400"/>
      <c r="DW63" s="400"/>
      <c r="DX63" s="400"/>
      <c r="DY63" s="400"/>
      <c r="DZ63" s="400"/>
      <c r="EA63" s="400"/>
      <c r="EB63" s="400"/>
      <c r="EC63" s="400"/>
      <c r="ED63" s="400"/>
      <c r="EE63" s="400"/>
      <c r="EF63" s="400"/>
      <c r="EG63" s="400"/>
      <c r="EH63" s="400"/>
      <c r="EI63" s="400"/>
      <c r="EJ63" s="400"/>
      <c r="EK63" s="400"/>
      <c r="EL63" s="400"/>
      <c r="EM63" s="400"/>
      <c r="EN63" s="400"/>
      <c r="EO63" s="400"/>
      <c r="EP63" s="400"/>
      <c r="EQ63" s="400"/>
      <c r="ER63" s="400"/>
      <c r="ES63" s="400"/>
      <c r="ET63" s="400"/>
      <c r="EU63" s="400"/>
      <c r="EV63" s="400"/>
      <c r="EW63" s="400"/>
      <c r="EX63" s="400"/>
      <c r="EY63" s="400"/>
      <c r="EZ63" s="400"/>
      <c r="FA63" s="400"/>
      <c r="FB63" s="400"/>
      <c r="FC63" s="400"/>
      <c r="FD63" s="400"/>
      <c r="FE63" s="400"/>
      <c r="FF63" s="400"/>
      <c r="FG63" s="400"/>
      <c r="FH63" s="400"/>
      <c r="FI63" s="400"/>
      <c r="FJ63" s="400"/>
      <c r="FK63" s="400"/>
      <c r="FL63" s="400"/>
      <c r="FM63" s="400"/>
      <c r="FN63" s="400"/>
      <c r="FO63" s="400"/>
      <c r="FP63" s="400"/>
      <c r="FQ63" s="400"/>
      <c r="FR63" s="400"/>
      <c r="FS63" s="400"/>
      <c r="FT63" s="400"/>
      <c r="FU63" s="400"/>
      <c r="FV63" s="400"/>
      <c r="FW63" s="400"/>
      <c r="FX63" s="400"/>
      <c r="FY63" s="400"/>
      <c r="FZ63" s="400"/>
      <c r="GA63" s="400"/>
      <c r="GB63" s="400"/>
      <c r="GC63" s="400"/>
      <c r="GD63" s="400"/>
      <c r="GE63" s="400"/>
      <c r="GF63" s="400"/>
      <c r="GG63" s="400"/>
      <c r="GH63" s="400"/>
      <c r="GI63" s="400"/>
      <c r="GJ63" s="400"/>
      <c r="GK63" s="400"/>
      <c r="GL63" s="400"/>
      <c r="GM63" s="400"/>
      <c r="GN63" s="400"/>
      <c r="GO63" s="400"/>
      <c r="GP63" s="400"/>
      <c r="GQ63" s="400"/>
      <c r="GR63" s="400"/>
      <c r="GS63" s="400"/>
      <c r="GT63" s="400"/>
      <c r="GU63" s="400"/>
      <c r="GV63" s="400"/>
      <c r="GW63" s="400"/>
      <c r="GX63" s="400"/>
      <c r="GY63" s="400"/>
      <c r="GZ63" s="400"/>
      <c r="HA63" s="400"/>
      <c r="HB63" s="400"/>
      <c r="HC63" s="400"/>
      <c r="HD63" s="400"/>
      <c r="HE63" s="400"/>
      <c r="HF63" s="400"/>
      <c r="HG63" s="400"/>
      <c r="HH63" s="400"/>
      <c r="HI63" s="400"/>
      <c r="HJ63" s="400"/>
      <c r="HK63" s="400"/>
      <c r="HL63" s="400"/>
      <c r="HM63" s="400"/>
      <c r="HN63" s="400"/>
      <c r="HO63" s="400"/>
      <c r="HP63" s="400"/>
      <c r="HQ63" s="400"/>
      <c r="HR63" s="400"/>
      <c r="HS63" s="400"/>
      <c r="HT63" s="400"/>
      <c r="HU63" s="400"/>
      <c r="HV63" s="400"/>
      <c r="HW63" s="400"/>
      <c r="HX63" s="400"/>
      <c r="HY63" s="400"/>
      <c r="HZ63" s="400"/>
      <c r="IA63" s="400"/>
      <c r="IB63" s="400"/>
      <c r="IC63" s="400"/>
      <c r="ID63" s="400"/>
      <c r="IE63" s="400"/>
      <c r="IF63" s="400"/>
      <c r="IG63" s="400"/>
      <c r="IH63" s="400"/>
      <c r="II63" s="400"/>
      <c r="IJ63" s="400"/>
      <c r="IK63" s="400"/>
      <c r="IL63" s="400"/>
      <c r="IM63" s="400"/>
      <c r="IN63" s="400"/>
      <c r="IO63" s="400"/>
      <c r="IP63" s="400"/>
      <c r="IQ63" s="400"/>
      <c r="IR63" s="400"/>
      <c r="IS63" s="400"/>
      <c r="IT63" s="400"/>
      <c r="IU63" s="400"/>
      <c r="IV63" s="400"/>
      <c r="IW63" s="400"/>
    </row>
    <row r="64" spans="1:257" s="401" customFormat="1" x14ac:dyDescent="0.2">
      <c r="A64" s="400"/>
      <c r="B64" s="243"/>
      <c r="C64" s="431"/>
      <c r="D64" s="432" t="s">
        <v>786</v>
      </c>
      <c r="E64" s="433"/>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400"/>
      <c r="CB64" s="400"/>
      <c r="CC64" s="400"/>
      <c r="CD64" s="400"/>
      <c r="CE64" s="400"/>
      <c r="CF64" s="400"/>
      <c r="CG64" s="400"/>
      <c r="CH64" s="400"/>
      <c r="CI64" s="400"/>
      <c r="CJ64" s="400"/>
      <c r="CK64" s="400"/>
      <c r="CL64" s="400"/>
      <c r="CM64" s="400"/>
      <c r="CN64" s="400"/>
      <c r="CO64" s="400"/>
      <c r="CP64" s="400"/>
      <c r="CQ64" s="400"/>
      <c r="CR64" s="400"/>
      <c r="CS64" s="400"/>
      <c r="CT64" s="400"/>
      <c r="CU64" s="400"/>
      <c r="CV64" s="400"/>
      <c r="CW64" s="400"/>
      <c r="CX64" s="400"/>
      <c r="CY64" s="400"/>
      <c r="CZ64" s="400"/>
      <c r="DA64" s="400"/>
      <c r="DB64" s="400"/>
      <c r="DC64" s="400"/>
      <c r="DD64" s="400"/>
      <c r="DE64" s="400"/>
      <c r="DF64" s="400"/>
      <c r="DG64" s="400"/>
      <c r="DH64" s="400"/>
      <c r="DI64" s="400"/>
      <c r="DJ64" s="400"/>
      <c r="DK64" s="400"/>
      <c r="DL64" s="400"/>
      <c r="DM64" s="400"/>
      <c r="DN64" s="400"/>
      <c r="DO64" s="400"/>
      <c r="DP64" s="400"/>
      <c r="DQ64" s="400"/>
      <c r="DR64" s="400"/>
      <c r="DS64" s="400"/>
      <c r="DT64" s="400"/>
      <c r="DU64" s="400"/>
      <c r="DV64" s="400"/>
      <c r="DW64" s="400"/>
      <c r="DX64" s="400"/>
      <c r="DY64" s="400"/>
      <c r="DZ64" s="400"/>
      <c r="EA64" s="400"/>
      <c r="EB64" s="400"/>
      <c r="EC64" s="400"/>
      <c r="ED64" s="400"/>
      <c r="EE64" s="400"/>
      <c r="EF64" s="400"/>
      <c r="EG64" s="400"/>
      <c r="EH64" s="400"/>
      <c r="EI64" s="400"/>
      <c r="EJ64" s="400"/>
      <c r="EK64" s="400"/>
      <c r="EL64" s="400"/>
      <c r="EM64" s="400"/>
      <c r="EN64" s="400"/>
      <c r="EO64" s="400"/>
      <c r="EP64" s="400"/>
      <c r="EQ64" s="400"/>
      <c r="ER64" s="400"/>
      <c r="ES64" s="400"/>
      <c r="ET64" s="400"/>
      <c r="EU64" s="400"/>
      <c r="EV64" s="400"/>
      <c r="EW64" s="400"/>
      <c r="EX64" s="400"/>
      <c r="EY64" s="400"/>
      <c r="EZ64" s="400"/>
      <c r="FA64" s="400"/>
      <c r="FB64" s="400"/>
      <c r="FC64" s="400"/>
      <c r="FD64" s="400"/>
      <c r="FE64" s="400"/>
      <c r="FF64" s="400"/>
      <c r="FG64" s="400"/>
      <c r="FH64" s="400"/>
      <c r="FI64" s="400"/>
      <c r="FJ64" s="400"/>
      <c r="FK64" s="400"/>
      <c r="FL64" s="400"/>
      <c r="FM64" s="400"/>
      <c r="FN64" s="400"/>
      <c r="FO64" s="400"/>
      <c r="FP64" s="400"/>
      <c r="FQ64" s="400"/>
      <c r="FR64" s="400"/>
      <c r="FS64" s="400"/>
      <c r="FT64" s="400"/>
      <c r="FU64" s="400"/>
      <c r="FV64" s="400"/>
      <c r="FW64" s="400"/>
      <c r="FX64" s="400"/>
      <c r="FY64" s="400"/>
      <c r="FZ64" s="400"/>
      <c r="GA64" s="400"/>
      <c r="GB64" s="400"/>
      <c r="GC64" s="400"/>
      <c r="GD64" s="400"/>
      <c r="GE64" s="400"/>
      <c r="GF64" s="400"/>
      <c r="GG64" s="400"/>
      <c r="GH64" s="400"/>
      <c r="GI64" s="400"/>
      <c r="GJ64" s="400"/>
      <c r="GK64" s="400"/>
      <c r="GL64" s="400"/>
      <c r="GM64" s="400"/>
      <c r="GN64" s="400"/>
      <c r="GO64" s="400"/>
      <c r="GP64" s="400"/>
      <c r="GQ64" s="400"/>
      <c r="GR64" s="400"/>
      <c r="GS64" s="400"/>
      <c r="GT64" s="400"/>
      <c r="GU64" s="400"/>
      <c r="GV64" s="400"/>
      <c r="GW64" s="400"/>
      <c r="GX64" s="400"/>
      <c r="GY64" s="400"/>
      <c r="GZ64" s="400"/>
      <c r="HA64" s="400"/>
      <c r="HB64" s="400"/>
      <c r="HC64" s="400"/>
      <c r="HD64" s="400"/>
      <c r="HE64" s="400"/>
      <c r="HF64" s="400"/>
      <c r="HG64" s="400"/>
      <c r="HH64" s="400"/>
      <c r="HI64" s="400"/>
      <c r="HJ64" s="400"/>
      <c r="HK64" s="400"/>
      <c r="HL64" s="400"/>
      <c r="HM64" s="400"/>
      <c r="HN64" s="400"/>
      <c r="HO64" s="400"/>
      <c r="HP64" s="400"/>
      <c r="HQ64" s="400"/>
      <c r="HR64" s="400"/>
      <c r="HS64" s="400"/>
      <c r="HT64" s="400"/>
      <c r="HU64" s="400"/>
      <c r="HV64" s="400"/>
      <c r="HW64" s="400"/>
      <c r="HX64" s="400"/>
      <c r="HY64" s="400"/>
      <c r="HZ64" s="400"/>
      <c r="IA64" s="400"/>
      <c r="IB64" s="400"/>
      <c r="IC64" s="400"/>
      <c r="ID64" s="400"/>
      <c r="IE64" s="400"/>
      <c r="IF64" s="400"/>
      <c r="IG64" s="400"/>
      <c r="IH64" s="400"/>
      <c r="II64" s="400"/>
      <c r="IJ64" s="400"/>
      <c r="IK64" s="400"/>
      <c r="IL64" s="400"/>
      <c r="IM64" s="400"/>
      <c r="IN64" s="400"/>
      <c r="IO64" s="400"/>
      <c r="IP64" s="400"/>
      <c r="IQ64" s="400"/>
      <c r="IR64" s="400"/>
      <c r="IS64" s="400"/>
      <c r="IT64" s="400"/>
      <c r="IU64" s="400"/>
      <c r="IV64" s="400"/>
      <c r="IW64" s="400"/>
    </row>
    <row r="65" spans="1:257" s="401" customFormat="1" x14ac:dyDescent="0.2">
      <c r="A65" s="400"/>
      <c r="B65" s="243"/>
      <c r="C65" s="431"/>
      <c r="D65" s="432" t="s">
        <v>787</v>
      </c>
      <c r="E65" s="433"/>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0"/>
      <c r="BZ65" s="400"/>
      <c r="CA65" s="400"/>
      <c r="CB65" s="400"/>
      <c r="CC65" s="400"/>
      <c r="CD65" s="400"/>
      <c r="CE65" s="400"/>
      <c r="CF65" s="400"/>
      <c r="CG65" s="400"/>
      <c r="CH65" s="400"/>
      <c r="CI65" s="400"/>
      <c r="CJ65" s="400"/>
      <c r="CK65" s="400"/>
      <c r="CL65" s="400"/>
      <c r="CM65" s="400"/>
      <c r="CN65" s="400"/>
      <c r="CO65" s="400"/>
      <c r="CP65" s="400"/>
      <c r="CQ65" s="400"/>
      <c r="CR65" s="400"/>
      <c r="CS65" s="400"/>
      <c r="CT65" s="400"/>
      <c r="CU65" s="400"/>
      <c r="CV65" s="400"/>
      <c r="CW65" s="400"/>
      <c r="CX65" s="400"/>
      <c r="CY65" s="400"/>
      <c r="CZ65" s="400"/>
      <c r="DA65" s="400"/>
      <c r="DB65" s="400"/>
      <c r="DC65" s="400"/>
      <c r="DD65" s="400"/>
      <c r="DE65" s="400"/>
      <c r="DF65" s="400"/>
      <c r="DG65" s="400"/>
      <c r="DH65" s="400"/>
      <c r="DI65" s="400"/>
      <c r="DJ65" s="400"/>
      <c r="DK65" s="400"/>
      <c r="DL65" s="400"/>
      <c r="DM65" s="400"/>
      <c r="DN65" s="400"/>
      <c r="DO65" s="400"/>
      <c r="DP65" s="400"/>
      <c r="DQ65" s="400"/>
      <c r="DR65" s="400"/>
      <c r="DS65" s="400"/>
      <c r="DT65" s="400"/>
      <c r="DU65" s="400"/>
      <c r="DV65" s="400"/>
      <c r="DW65" s="400"/>
      <c r="DX65" s="400"/>
      <c r="DY65" s="400"/>
      <c r="DZ65" s="400"/>
      <c r="EA65" s="400"/>
      <c r="EB65" s="400"/>
      <c r="EC65" s="400"/>
      <c r="ED65" s="400"/>
      <c r="EE65" s="400"/>
      <c r="EF65" s="400"/>
      <c r="EG65" s="400"/>
      <c r="EH65" s="400"/>
      <c r="EI65" s="400"/>
      <c r="EJ65" s="400"/>
      <c r="EK65" s="400"/>
      <c r="EL65" s="400"/>
      <c r="EM65" s="400"/>
      <c r="EN65" s="400"/>
      <c r="EO65" s="400"/>
      <c r="EP65" s="400"/>
      <c r="EQ65" s="400"/>
      <c r="ER65" s="400"/>
      <c r="ES65" s="400"/>
      <c r="ET65" s="400"/>
      <c r="EU65" s="400"/>
      <c r="EV65" s="400"/>
      <c r="EW65" s="400"/>
      <c r="EX65" s="400"/>
      <c r="EY65" s="400"/>
      <c r="EZ65" s="400"/>
      <c r="FA65" s="400"/>
      <c r="FB65" s="400"/>
      <c r="FC65" s="400"/>
      <c r="FD65" s="400"/>
      <c r="FE65" s="400"/>
      <c r="FF65" s="400"/>
      <c r="FG65" s="400"/>
      <c r="FH65" s="400"/>
      <c r="FI65" s="400"/>
      <c r="FJ65" s="400"/>
      <c r="FK65" s="400"/>
      <c r="FL65" s="400"/>
      <c r="FM65" s="400"/>
      <c r="FN65" s="400"/>
      <c r="FO65" s="400"/>
      <c r="FP65" s="400"/>
      <c r="FQ65" s="400"/>
      <c r="FR65" s="400"/>
      <c r="FS65" s="400"/>
      <c r="FT65" s="400"/>
      <c r="FU65" s="400"/>
      <c r="FV65" s="400"/>
      <c r="FW65" s="400"/>
      <c r="FX65" s="400"/>
      <c r="FY65" s="400"/>
      <c r="FZ65" s="400"/>
      <c r="GA65" s="400"/>
      <c r="GB65" s="400"/>
      <c r="GC65" s="400"/>
      <c r="GD65" s="400"/>
      <c r="GE65" s="400"/>
      <c r="GF65" s="400"/>
      <c r="GG65" s="400"/>
      <c r="GH65" s="400"/>
      <c r="GI65" s="400"/>
      <c r="GJ65" s="400"/>
      <c r="GK65" s="400"/>
      <c r="GL65" s="400"/>
      <c r="GM65" s="400"/>
      <c r="GN65" s="400"/>
      <c r="GO65" s="400"/>
      <c r="GP65" s="400"/>
      <c r="GQ65" s="400"/>
      <c r="GR65" s="400"/>
      <c r="GS65" s="400"/>
      <c r="GT65" s="400"/>
      <c r="GU65" s="400"/>
      <c r="GV65" s="400"/>
      <c r="GW65" s="400"/>
      <c r="GX65" s="400"/>
      <c r="GY65" s="400"/>
      <c r="GZ65" s="400"/>
      <c r="HA65" s="400"/>
      <c r="HB65" s="400"/>
      <c r="HC65" s="400"/>
      <c r="HD65" s="400"/>
      <c r="HE65" s="400"/>
      <c r="HF65" s="400"/>
      <c r="HG65" s="400"/>
      <c r="HH65" s="400"/>
      <c r="HI65" s="400"/>
      <c r="HJ65" s="400"/>
      <c r="HK65" s="400"/>
      <c r="HL65" s="400"/>
      <c r="HM65" s="400"/>
      <c r="HN65" s="400"/>
      <c r="HO65" s="400"/>
      <c r="HP65" s="400"/>
      <c r="HQ65" s="400"/>
      <c r="HR65" s="400"/>
      <c r="HS65" s="400"/>
      <c r="HT65" s="400"/>
      <c r="HU65" s="400"/>
      <c r="HV65" s="400"/>
      <c r="HW65" s="400"/>
      <c r="HX65" s="400"/>
      <c r="HY65" s="400"/>
      <c r="HZ65" s="400"/>
      <c r="IA65" s="400"/>
      <c r="IB65" s="400"/>
      <c r="IC65" s="400"/>
      <c r="ID65" s="400"/>
      <c r="IE65" s="400"/>
      <c r="IF65" s="400"/>
      <c r="IG65" s="400"/>
      <c r="IH65" s="400"/>
      <c r="II65" s="400"/>
      <c r="IJ65" s="400"/>
      <c r="IK65" s="400"/>
      <c r="IL65" s="400"/>
      <c r="IM65" s="400"/>
      <c r="IN65" s="400"/>
      <c r="IO65" s="400"/>
      <c r="IP65" s="400"/>
      <c r="IQ65" s="400"/>
      <c r="IR65" s="400"/>
      <c r="IS65" s="400"/>
      <c r="IT65" s="400"/>
      <c r="IU65" s="400"/>
      <c r="IV65" s="400"/>
      <c r="IW65" s="400"/>
    </row>
    <row r="66" spans="1:257" s="401" customFormat="1" x14ac:dyDescent="0.2">
      <c r="A66" s="400"/>
      <c r="B66" s="243"/>
      <c r="C66" s="431"/>
      <c r="D66" s="432" t="s">
        <v>788</v>
      </c>
      <c r="E66" s="433"/>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0"/>
      <c r="AY66" s="400"/>
      <c r="AZ66" s="400"/>
      <c r="BA66" s="400"/>
      <c r="BB66" s="400"/>
      <c r="BC66" s="400"/>
      <c r="BD66" s="400"/>
      <c r="BE66" s="400"/>
      <c r="BF66" s="400"/>
      <c r="BG66" s="400"/>
      <c r="BH66" s="400"/>
      <c r="BI66" s="400"/>
      <c r="BJ66" s="400"/>
      <c r="BK66" s="400"/>
      <c r="BL66" s="400"/>
      <c r="BM66" s="400"/>
      <c r="BN66" s="400"/>
      <c r="BO66" s="400"/>
      <c r="BP66" s="400"/>
      <c r="BQ66" s="400"/>
      <c r="BR66" s="400"/>
      <c r="BS66" s="400"/>
      <c r="BT66" s="400"/>
      <c r="BU66" s="400"/>
      <c r="BV66" s="400"/>
      <c r="BW66" s="400"/>
      <c r="BX66" s="400"/>
      <c r="BY66" s="400"/>
      <c r="BZ66" s="400"/>
      <c r="CA66" s="400"/>
      <c r="CB66" s="400"/>
      <c r="CC66" s="400"/>
      <c r="CD66" s="400"/>
      <c r="CE66" s="400"/>
      <c r="CF66" s="400"/>
      <c r="CG66" s="400"/>
      <c r="CH66" s="400"/>
      <c r="CI66" s="400"/>
      <c r="CJ66" s="400"/>
      <c r="CK66" s="400"/>
      <c r="CL66" s="400"/>
      <c r="CM66" s="400"/>
      <c r="CN66" s="400"/>
      <c r="CO66" s="400"/>
      <c r="CP66" s="400"/>
      <c r="CQ66" s="400"/>
      <c r="CR66" s="400"/>
      <c r="CS66" s="400"/>
      <c r="CT66" s="400"/>
      <c r="CU66" s="400"/>
      <c r="CV66" s="400"/>
      <c r="CW66" s="400"/>
      <c r="CX66" s="400"/>
      <c r="CY66" s="400"/>
      <c r="CZ66" s="400"/>
      <c r="DA66" s="400"/>
      <c r="DB66" s="400"/>
      <c r="DC66" s="400"/>
      <c r="DD66" s="400"/>
      <c r="DE66" s="400"/>
      <c r="DF66" s="400"/>
      <c r="DG66" s="400"/>
      <c r="DH66" s="400"/>
      <c r="DI66" s="400"/>
      <c r="DJ66" s="400"/>
      <c r="DK66" s="400"/>
      <c r="DL66" s="400"/>
      <c r="DM66" s="400"/>
      <c r="DN66" s="400"/>
      <c r="DO66" s="400"/>
      <c r="DP66" s="400"/>
      <c r="DQ66" s="400"/>
      <c r="DR66" s="400"/>
      <c r="DS66" s="400"/>
      <c r="DT66" s="400"/>
      <c r="DU66" s="400"/>
      <c r="DV66" s="400"/>
      <c r="DW66" s="400"/>
      <c r="DX66" s="400"/>
      <c r="DY66" s="400"/>
      <c r="DZ66" s="400"/>
      <c r="EA66" s="400"/>
      <c r="EB66" s="400"/>
      <c r="EC66" s="400"/>
      <c r="ED66" s="400"/>
      <c r="EE66" s="400"/>
      <c r="EF66" s="400"/>
      <c r="EG66" s="400"/>
      <c r="EH66" s="400"/>
      <c r="EI66" s="400"/>
      <c r="EJ66" s="400"/>
      <c r="EK66" s="400"/>
      <c r="EL66" s="400"/>
      <c r="EM66" s="400"/>
      <c r="EN66" s="400"/>
      <c r="EO66" s="400"/>
      <c r="EP66" s="400"/>
      <c r="EQ66" s="400"/>
      <c r="ER66" s="400"/>
      <c r="ES66" s="400"/>
      <c r="ET66" s="400"/>
      <c r="EU66" s="400"/>
      <c r="EV66" s="400"/>
      <c r="EW66" s="400"/>
      <c r="EX66" s="400"/>
      <c r="EY66" s="400"/>
      <c r="EZ66" s="400"/>
      <c r="FA66" s="400"/>
      <c r="FB66" s="400"/>
      <c r="FC66" s="400"/>
      <c r="FD66" s="400"/>
      <c r="FE66" s="400"/>
      <c r="FF66" s="400"/>
      <c r="FG66" s="400"/>
      <c r="FH66" s="400"/>
      <c r="FI66" s="400"/>
      <c r="FJ66" s="400"/>
      <c r="FK66" s="400"/>
      <c r="FL66" s="400"/>
      <c r="FM66" s="400"/>
      <c r="FN66" s="400"/>
      <c r="FO66" s="400"/>
      <c r="FP66" s="400"/>
      <c r="FQ66" s="400"/>
      <c r="FR66" s="400"/>
      <c r="FS66" s="400"/>
      <c r="FT66" s="400"/>
      <c r="FU66" s="400"/>
      <c r="FV66" s="400"/>
      <c r="FW66" s="400"/>
      <c r="FX66" s="400"/>
      <c r="FY66" s="400"/>
      <c r="FZ66" s="400"/>
      <c r="GA66" s="400"/>
      <c r="GB66" s="400"/>
      <c r="GC66" s="400"/>
      <c r="GD66" s="400"/>
      <c r="GE66" s="400"/>
      <c r="GF66" s="400"/>
      <c r="GG66" s="400"/>
      <c r="GH66" s="400"/>
      <c r="GI66" s="400"/>
      <c r="GJ66" s="400"/>
      <c r="GK66" s="400"/>
      <c r="GL66" s="400"/>
      <c r="GM66" s="400"/>
      <c r="GN66" s="400"/>
      <c r="GO66" s="400"/>
      <c r="GP66" s="400"/>
      <c r="GQ66" s="400"/>
      <c r="GR66" s="400"/>
      <c r="GS66" s="400"/>
      <c r="GT66" s="400"/>
      <c r="GU66" s="400"/>
      <c r="GV66" s="400"/>
      <c r="GW66" s="400"/>
      <c r="GX66" s="400"/>
      <c r="GY66" s="400"/>
      <c r="GZ66" s="400"/>
      <c r="HA66" s="400"/>
      <c r="HB66" s="400"/>
      <c r="HC66" s="400"/>
      <c r="HD66" s="400"/>
      <c r="HE66" s="400"/>
      <c r="HF66" s="400"/>
      <c r="HG66" s="400"/>
      <c r="HH66" s="400"/>
      <c r="HI66" s="400"/>
      <c r="HJ66" s="400"/>
      <c r="HK66" s="400"/>
      <c r="HL66" s="400"/>
      <c r="HM66" s="400"/>
      <c r="HN66" s="400"/>
      <c r="HO66" s="400"/>
      <c r="HP66" s="400"/>
      <c r="HQ66" s="400"/>
      <c r="HR66" s="400"/>
      <c r="HS66" s="400"/>
      <c r="HT66" s="400"/>
      <c r="HU66" s="400"/>
      <c r="HV66" s="400"/>
      <c r="HW66" s="400"/>
      <c r="HX66" s="400"/>
      <c r="HY66" s="400"/>
      <c r="HZ66" s="400"/>
      <c r="IA66" s="400"/>
      <c r="IB66" s="400"/>
      <c r="IC66" s="400"/>
      <c r="ID66" s="400"/>
      <c r="IE66" s="400"/>
      <c r="IF66" s="400"/>
      <c r="IG66" s="400"/>
      <c r="IH66" s="400"/>
      <c r="II66" s="400"/>
      <c r="IJ66" s="400"/>
      <c r="IK66" s="400"/>
      <c r="IL66" s="400"/>
      <c r="IM66" s="400"/>
      <c r="IN66" s="400"/>
      <c r="IO66" s="400"/>
      <c r="IP66" s="400"/>
      <c r="IQ66" s="400"/>
      <c r="IR66" s="400"/>
      <c r="IS66" s="400"/>
      <c r="IT66" s="400"/>
      <c r="IU66" s="400"/>
      <c r="IV66" s="400"/>
      <c r="IW66" s="400"/>
    </row>
    <row r="67" spans="1:257" s="401" customFormat="1" x14ac:dyDescent="0.2">
      <c r="A67" s="400"/>
      <c r="B67" s="243"/>
      <c r="C67" s="431"/>
      <c r="D67" s="432" t="s">
        <v>789</v>
      </c>
      <c r="E67" s="433"/>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0"/>
      <c r="AY67" s="400"/>
      <c r="AZ67" s="400"/>
      <c r="BA67" s="400"/>
      <c r="BB67" s="400"/>
      <c r="BC67" s="400"/>
      <c r="BD67" s="400"/>
      <c r="BE67" s="400"/>
      <c r="BF67" s="400"/>
      <c r="BG67" s="400"/>
      <c r="BH67" s="400"/>
      <c r="BI67" s="400"/>
      <c r="BJ67" s="400"/>
      <c r="BK67" s="400"/>
      <c r="BL67" s="400"/>
      <c r="BM67" s="400"/>
      <c r="BN67" s="400"/>
      <c r="BO67" s="400"/>
      <c r="BP67" s="400"/>
      <c r="BQ67" s="400"/>
      <c r="BR67" s="400"/>
      <c r="BS67" s="400"/>
      <c r="BT67" s="400"/>
      <c r="BU67" s="400"/>
      <c r="BV67" s="400"/>
      <c r="BW67" s="400"/>
      <c r="BX67" s="400"/>
      <c r="BY67" s="400"/>
      <c r="BZ67" s="400"/>
      <c r="CA67" s="400"/>
      <c r="CB67" s="400"/>
      <c r="CC67" s="400"/>
      <c r="CD67" s="400"/>
      <c r="CE67" s="400"/>
      <c r="CF67" s="400"/>
      <c r="CG67" s="400"/>
      <c r="CH67" s="400"/>
      <c r="CI67" s="400"/>
      <c r="CJ67" s="400"/>
      <c r="CK67" s="400"/>
      <c r="CL67" s="400"/>
      <c r="CM67" s="400"/>
      <c r="CN67" s="400"/>
      <c r="CO67" s="400"/>
      <c r="CP67" s="400"/>
      <c r="CQ67" s="400"/>
      <c r="CR67" s="400"/>
      <c r="CS67" s="400"/>
      <c r="CT67" s="400"/>
      <c r="CU67" s="400"/>
      <c r="CV67" s="400"/>
      <c r="CW67" s="400"/>
      <c r="CX67" s="400"/>
      <c r="CY67" s="400"/>
      <c r="CZ67" s="400"/>
      <c r="DA67" s="400"/>
      <c r="DB67" s="400"/>
      <c r="DC67" s="400"/>
      <c r="DD67" s="400"/>
      <c r="DE67" s="400"/>
      <c r="DF67" s="400"/>
      <c r="DG67" s="400"/>
      <c r="DH67" s="400"/>
      <c r="DI67" s="400"/>
      <c r="DJ67" s="400"/>
      <c r="DK67" s="400"/>
      <c r="DL67" s="400"/>
      <c r="DM67" s="400"/>
      <c r="DN67" s="400"/>
      <c r="DO67" s="400"/>
      <c r="DP67" s="400"/>
      <c r="DQ67" s="400"/>
      <c r="DR67" s="400"/>
      <c r="DS67" s="400"/>
      <c r="DT67" s="400"/>
      <c r="DU67" s="400"/>
      <c r="DV67" s="400"/>
      <c r="DW67" s="400"/>
      <c r="DX67" s="400"/>
      <c r="DY67" s="400"/>
      <c r="DZ67" s="400"/>
      <c r="EA67" s="400"/>
      <c r="EB67" s="400"/>
      <c r="EC67" s="400"/>
      <c r="ED67" s="400"/>
      <c r="EE67" s="400"/>
      <c r="EF67" s="400"/>
      <c r="EG67" s="400"/>
      <c r="EH67" s="400"/>
      <c r="EI67" s="400"/>
      <c r="EJ67" s="400"/>
      <c r="EK67" s="400"/>
      <c r="EL67" s="400"/>
      <c r="EM67" s="400"/>
      <c r="EN67" s="400"/>
      <c r="EO67" s="400"/>
      <c r="EP67" s="400"/>
      <c r="EQ67" s="400"/>
      <c r="ER67" s="400"/>
      <c r="ES67" s="400"/>
      <c r="ET67" s="400"/>
      <c r="EU67" s="400"/>
      <c r="EV67" s="400"/>
      <c r="EW67" s="400"/>
      <c r="EX67" s="400"/>
      <c r="EY67" s="400"/>
      <c r="EZ67" s="400"/>
      <c r="FA67" s="400"/>
      <c r="FB67" s="400"/>
      <c r="FC67" s="400"/>
      <c r="FD67" s="400"/>
      <c r="FE67" s="400"/>
      <c r="FF67" s="400"/>
      <c r="FG67" s="400"/>
      <c r="FH67" s="400"/>
      <c r="FI67" s="400"/>
      <c r="FJ67" s="400"/>
      <c r="FK67" s="400"/>
      <c r="FL67" s="400"/>
      <c r="FM67" s="400"/>
      <c r="FN67" s="400"/>
      <c r="FO67" s="400"/>
      <c r="FP67" s="400"/>
      <c r="FQ67" s="400"/>
      <c r="FR67" s="400"/>
      <c r="FS67" s="400"/>
      <c r="FT67" s="400"/>
      <c r="FU67" s="400"/>
      <c r="FV67" s="400"/>
      <c r="FW67" s="400"/>
      <c r="FX67" s="400"/>
      <c r="FY67" s="400"/>
      <c r="FZ67" s="400"/>
      <c r="GA67" s="400"/>
      <c r="GB67" s="400"/>
      <c r="GC67" s="400"/>
      <c r="GD67" s="400"/>
      <c r="GE67" s="400"/>
      <c r="GF67" s="400"/>
      <c r="GG67" s="400"/>
      <c r="GH67" s="400"/>
      <c r="GI67" s="400"/>
      <c r="GJ67" s="400"/>
      <c r="GK67" s="400"/>
      <c r="GL67" s="400"/>
      <c r="GM67" s="400"/>
      <c r="GN67" s="400"/>
      <c r="GO67" s="400"/>
      <c r="GP67" s="400"/>
      <c r="GQ67" s="400"/>
      <c r="GR67" s="400"/>
      <c r="GS67" s="400"/>
      <c r="GT67" s="400"/>
      <c r="GU67" s="400"/>
      <c r="GV67" s="400"/>
      <c r="GW67" s="400"/>
      <c r="GX67" s="400"/>
      <c r="GY67" s="400"/>
      <c r="GZ67" s="400"/>
      <c r="HA67" s="400"/>
      <c r="HB67" s="400"/>
      <c r="HC67" s="400"/>
      <c r="HD67" s="400"/>
      <c r="HE67" s="400"/>
      <c r="HF67" s="400"/>
      <c r="HG67" s="400"/>
      <c r="HH67" s="400"/>
      <c r="HI67" s="400"/>
      <c r="HJ67" s="400"/>
      <c r="HK67" s="400"/>
      <c r="HL67" s="400"/>
      <c r="HM67" s="400"/>
      <c r="HN67" s="400"/>
      <c r="HO67" s="400"/>
      <c r="HP67" s="400"/>
      <c r="HQ67" s="400"/>
      <c r="HR67" s="400"/>
      <c r="HS67" s="400"/>
      <c r="HT67" s="400"/>
      <c r="HU67" s="400"/>
      <c r="HV67" s="400"/>
      <c r="HW67" s="400"/>
      <c r="HX67" s="400"/>
      <c r="HY67" s="400"/>
      <c r="HZ67" s="400"/>
      <c r="IA67" s="400"/>
      <c r="IB67" s="400"/>
      <c r="IC67" s="400"/>
      <c r="ID67" s="400"/>
      <c r="IE67" s="400"/>
      <c r="IF67" s="400"/>
      <c r="IG67" s="400"/>
      <c r="IH67" s="400"/>
      <c r="II67" s="400"/>
      <c r="IJ67" s="400"/>
      <c r="IK67" s="400"/>
      <c r="IL67" s="400"/>
      <c r="IM67" s="400"/>
      <c r="IN67" s="400"/>
      <c r="IO67" s="400"/>
      <c r="IP67" s="400"/>
      <c r="IQ67" s="400"/>
      <c r="IR67" s="400"/>
      <c r="IS67" s="400"/>
      <c r="IT67" s="400"/>
      <c r="IU67" s="400"/>
      <c r="IV67" s="400"/>
      <c r="IW67" s="400"/>
    </row>
    <row r="68" spans="1:257" s="401" customFormat="1" x14ac:dyDescent="0.2">
      <c r="A68" s="400"/>
      <c r="B68" s="243"/>
      <c r="C68" s="431"/>
      <c r="D68" s="432" t="s">
        <v>790</v>
      </c>
      <c r="E68" s="433"/>
      <c r="F68" s="400"/>
      <c r="G68" s="400"/>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0"/>
      <c r="AM68" s="400"/>
      <c r="AN68" s="400"/>
      <c r="AO68" s="400"/>
      <c r="AP68" s="400"/>
      <c r="AQ68" s="400"/>
      <c r="AR68" s="400"/>
      <c r="AS68" s="400"/>
      <c r="AT68" s="400"/>
      <c r="AU68" s="400"/>
      <c r="AV68" s="400"/>
      <c r="AW68" s="400"/>
      <c r="AX68" s="400"/>
      <c r="AY68" s="400"/>
      <c r="AZ68" s="400"/>
      <c r="BA68" s="400"/>
      <c r="BB68" s="400"/>
      <c r="BC68" s="400"/>
      <c r="BD68" s="400"/>
      <c r="BE68" s="400"/>
      <c r="BF68" s="400"/>
      <c r="BG68" s="400"/>
      <c r="BH68" s="400"/>
      <c r="BI68" s="400"/>
      <c r="BJ68" s="400"/>
      <c r="BK68" s="400"/>
      <c r="BL68" s="400"/>
      <c r="BM68" s="400"/>
      <c r="BN68" s="400"/>
      <c r="BO68" s="400"/>
      <c r="BP68" s="400"/>
      <c r="BQ68" s="400"/>
      <c r="BR68" s="400"/>
      <c r="BS68" s="400"/>
      <c r="BT68" s="400"/>
      <c r="BU68" s="400"/>
      <c r="BV68" s="400"/>
      <c r="BW68" s="400"/>
      <c r="BX68" s="400"/>
      <c r="BY68" s="400"/>
      <c r="BZ68" s="400"/>
      <c r="CA68" s="400"/>
      <c r="CB68" s="400"/>
      <c r="CC68" s="400"/>
      <c r="CD68" s="400"/>
      <c r="CE68" s="400"/>
      <c r="CF68" s="400"/>
      <c r="CG68" s="400"/>
      <c r="CH68" s="400"/>
      <c r="CI68" s="400"/>
      <c r="CJ68" s="400"/>
      <c r="CK68" s="400"/>
      <c r="CL68" s="400"/>
      <c r="CM68" s="400"/>
      <c r="CN68" s="400"/>
      <c r="CO68" s="400"/>
      <c r="CP68" s="400"/>
      <c r="CQ68" s="400"/>
      <c r="CR68" s="400"/>
      <c r="CS68" s="400"/>
      <c r="CT68" s="400"/>
      <c r="CU68" s="400"/>
      <c r="CV68" s="400"/>
      <c r="CW68" s="400"/>
      <c r="CX68" s="400"/>
      <c r="CY68" s="400"/>
      <c r="CZ68" s="400"/>
      <c r="DA68" s="400"/>
      <c r="DB68" s="400"/>
      <c r="DC68" s="400"/>
      <c r="DD68" s="400"/>
      <c r="DE68" s="400"/>
      <c r="DF68" s="400"/>
      <c r="DG68" s="400"/>
      <c r="DH68" s="400"/>
      <c r="DI68" s="400"/>
      <c r="DJ68" s="400"/>
      <c r="DK68" s="400"/>
      <c r="DL68" s="400"/>
      <c r="DM68" s="400"/>
      <c r="DN68" s="400"/>
      <c r="DO68" s="400"/>
      <c r="DP68" s="400"/>
      <c r="DQ68" s="400"/>
      <c r="DR68" s="400"/>
      <c r="DS68" s="400"/>
      <c r="DT68" s="400"/>
      <c r="DU68" s="400"/>
      <c r="DV68" s="400"/>
      <c r="DW68" s="400"/>
      <c r="DX68" s="400"/>
      <c r="DY68" s="400"/>
      <c r="DZ68" s="400"/>
      <c r="EA68" s="400"/>
      <c r="EB68" s="400"/>
      <c r="EC68" s="400"/>
      <c r="ED68" s="400"/>
      <c r="EE68" s="400"/>
      <c r="EF68" s="400"/>
      <c r="EG68" s="400"/>
      <c r="EH68" s="400"/>
      <c r="EI68" s="400"/>
      <c r="EJ68" s="400"/>
      <c r="EK68" s="400"/>
      <c r="EL68" s="400"/>
      <c r="EM68" s="400"/>
      <c r="EN68" s="400"/>
      <c r="EO68" s="400"/>
      <c r="EP68" s="400"/>
      <c r="EQ68" s="400"/>
      <c r="ER68" s="400"/>
      <c r="ES68" s="400"/>
      <c r="ET68" s="400"/>
      <c r="EU68" s="400"/>
      <c r="EV68" s="400"/>
      <c r="EW68" s="400"/>
      <c r="EX68" s="400"/>
      <c r="EY68" s="400"/>
      <c r="EZ68" s="400"/>
      <c r="FA68" s="400"/>
      <c r="FB68" s="400"/>
      <c r="FC68" s="400"/>
      <c r="FD68" s="400"/>
      <c r="FE68" s="400"/>
      <c r="FF68" s="400"/>
      <c r="FG68" s="400"/>
      <c r="FH68" s="400"/>
      <c r="FI68" s="400"/>
      <c r="FJ68" s="400"/>
      <c r="FK68" s="400"/>
      <c r="FL68" s="400"/>
      <c r="FM68" s="400"/>
      <c r="FN68" s="400"/>
      <c r="FO68" s="400"/>
      <c r="FP68" s="400"/>
      <c r="FQ68" s="400"/>
      <c r="FR68" s="400"/>
      <c r="FS68" s="400"/>
      <c r="FT68" s="400"/>
      <c r="FU68" s="400"/>
      <c r="FV68" s="400"/>
      <c r="FW68" s="400"/>
      <c r="FX68" s="400"/>
      <c r="FY68" s="400"/>
      <c r="FZ68" s="400"/>
      <c r="GA68" s="400"/>
      <c r="GB68" s="400"/>
      <c r="GC68" s="400"/>
      <c r="GD68" s="400"/>
      <c r="GE68" s="400"/>
      <c r="GF68" s="400"/>
      <c r="GG68" s="400"/>
      <c r="GH68" s="400"/>
      <c r="GI68" s="400"/>
      <c r="GJ68" s="400"/>
      <c r="GK68" s="400"/>
      <c r="GL68" s="400"/>
      <c r="GM68" s="400"/>
      <c r="GN68" s="400"/>
      <c r="GO68" s="400"/>
      <c r="GP68" s="400"/>
      <c r="GQ68" s="400"/>
      <c r="GR68" s="400"/>
      <c r="GS68" s="400"/>
      <c r="GT68" s="400"/>
      <c r="GU68" s="400"/>
      <c r="GV68" s="400"/>
      <c r="GW68" s="400"/>
      <c r="GX68" s="400"/>
      <c r="GY68" s="400"/>
      <c r="GZ68" s="400"/>
      <c r="HA68" s="400"/>
      <c r="HB68" s="400"/>
      <c r="HC68" s="400"/>
      <c r="HD68" s="400"/>
      <c r="HE68" s="400"/>
      <c r="HF68" s="400"/>
      <c r="HG68" s="400"/>
      <c r="HH68" s="400"/>
      <c r="HI68" s="400"/>
      <c r="HJ68" s="400"/>
      <c r="HK68" s="400"/>
      <c r="HL68" s="400"/>
      <c r="HM68" s="400"/>
      <c r="HN68" s="400"/>
      <c r="HO68" s="400"/>
      <c r="HP68" s="400"/>
      <c r="HQ68" s="400"/>
      <c r="HR68" s="400"/>
      <c r="HS68" s="400"/>
      <c r="HT68" s="400"/>
      <c r="HU68" s="400"/>
      <c r="HV68" s="400"/>
      <c r="HW68" s="400"/>
      <c r="HX68" s="400"/>
      <c r="HY68" s="400"/>
      <c r="HZ68" s="400"/>
      <c r="IA68" s="400"/>
      <c r="IB68" s="400"/>
      <c r="IC68" s="400"/>
      <c r="ID68" s="400"/>
      <c r="IE68" s="400"/>
      <c r="IF68" s="400"/>
      <c r="IG68" s="400"/>
      <c r="IH68" s="400"/>
      <c r="II68" s="400"/>
      <c r="IJ68" s="400"/>
      <c r="IK68" s="400"/>
      <c r="IL68" s="400"/>
      <c r="IM68" s="400"/>
      <c r="IN68" s="400"/>
      <c r="IO68" s="400"/>
      <c r="IP68" s="400"/>
      <c r="IQ68" s="400"/>
      <c r="IR68" s="400"/>
      <c r="IS68" s="400"/>
      <c r="IT68" s="400"/>
      <c r="IU68" s="400"/>
      <c r="IV68" s="400"/>
      <c r="IW68" s="400"/>
    </row>
    <row r="69" spans="1:257" s="401" customFormat="1" x14ac:dyDescent="0.2">
      <c r="A69" s="400"/>
      <c r="B69" s="243"/>
      <c r="C69" s="431"/>
      <c r="D69" s="432" t="s">
        <v>791</v>
      </c>
      <c r="E69" s="433"/>
      <c r="F69" s="400"/>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0"/>
      <c r="AY69" s="400"/>
      <c r="AZ69" s="400"/>
      <c r="BA69" s="400"/>
      <c r="BB69" s="400"/>
      <c r="BC69" s="400"/>
      <c r="BD69" s="400"/>
      <c r="BE69" s="400"/>
      <c r="BF69" s="400"/>
      <c r="BG69" s="400"/>
      <c r="BH69" s="400"/>
      <c r="BI69" s="400"/>
      <c r="BJ69" s="400"/>
      <c r="BK69" s="400"/>
      <c r="BL69" s="400"/>
      <c r="BM69" s="400"/>
      <c r="BN69" s="400"/>
      <c r="BO69" s="400"/>
      <c r="BP69" s="400"/>
      <c r="BQ69" s="400"/>
      <c r="BR69" s="400"/>
      <c r="BS69" s="400"/>
      <c r="BT69" s="400"/>
      <c r="BU69" s="400"/>
      <c r="BV69" s="400"/>
      <c r="BW69" s="400"/>
      <c r="BX69" s="400"/>
      <c r="BY69" s="400"/>
      <c r="BZ69" s="400"/>
      <c r="CA69" s="400"/>
      <c r="CB69" s="400"/>
      <c r="CC69" s="400"/>
      <c r="CD69" s="400"/>
      <c r="CE69" s="400"/>
      <c r="CF69" s="400"/>
      <c r="CG69" s="400"/>
      <c r="CH69" s="400"/>
      <c r="CI69" s="400"/>
      <c r="CJ69" s="400"/>
      <c r="CK69" s="400"/>
      <c r="CL69" s="400"/>
      <c r="CM69" s="400"/>
      <c r="CN69" s="400"/>
      <c r="CO69" s="400"/>
      <c r="CP69" s="400"/>
      <c r="CQ69" s="400"/>
      <c r="CR69" s="400"/>
      <c r="CS69" s="400"/>
      <c r="CT69" s="400"/>
      <c r="CU69" s="400"/>
      <c r="CV69" s="400"/>
      <c r="CW69" s="400"/>
      <c r="CX69" s="400"/>
      <c r="CY69" s="400"/>
      <c r="CZ69" s="400"/>
      <c r="DA69" s="400"/>
      <c r="DB69" s="400"/>
      <c r="DC69" s="400"/>
      <c r="DD69" s="400"/>
      <c r="DE69" s="400"/>
      <c r="DF69" s="400"/>
      <c r="DG69" s="400"/>
      <c r="DH69" s="400"/>
      <c r="DI69" s="400"/>
      <c r="DJ69" s="400"/>
      <c r="DK69" s="400"/>
      <c r="DL69" s="400"/>
      <c r="DM69" s="400"/>
      <c r="DN69" s="400"/>
      <c r="DO69" s="400"/>
      <c r="DP69" s="400"/>
      <c r="DQ69" s="400"/>
      <c r="DR69" s="400"/>
      <c r="DS69" s="400"/>
      <c r="DT69" s="400"/>
      <c r="DU69" s="400"/>
      <c r="DV69" s="400"/>
      <c r="DW69" s="400"/>
      <c r="DX69" s="400"/>
      <c r="DY69" s="400"/>
      <c r="DZ69" s="400"/>
      <c r="EA69" s="400"/>
      <c r="EB69" s="400"/>
      <c r="EC69" s="400"/>
      <c r="ED69" s="400"/>
      <c r="EE69" s="400"/>
      <c r="EF69" s="400"/>
      <c r="EG69" s="400"/>
      <c r="EH69" s="400"/>
      <c r="EI69" s="400"/>
      <c r="EJ69" s="400"/>
      <c r="EK69" s="400"/>
      <c r="EL69" s="400"/>
      <c r="EM69" s="400"/>
      <c r="EN69" s="400"/>
      <c r="EO69" s="400"/>
      <c r="EP69" s="400"/>
      <c r="EQ69" s="400"/>
      <c r="ER69" s="400"/>
      <c r="ES69" s="400"/>
      <c r="ET69" s="400"/>
      <c r="EU69" s="400"/>
      <c r="EV69" s="400"/>
      <c r="EW69" s="400"/>
      <c r="EX69" s="400"/>
      <c r="EY69" s="400"/>
      <c r="EZ69" s="400"/>
      <c r="FA69" s="400"/>
      <c r="FB69" s="400"/>
      <c r="FC69" s="400"/>
      <c r="FD69" s="400"/>
      <c r="FE69" s="400"/>
      <c r="FF69" s="400"/>
      <c r="FG69" s="400"/>
      <c r="FH69" s="400"/>
      <c r="FI69" s="400"/>
      <c r="FJ69" s="400"/>
      <c r="FK69" s="400"/>
      <c r="FL69" s="400"/>
      <c r="FM69" s="400"/>
      <c r="FN69" s="400"/>
      <c r="FO69" s="400"/>
      <c r="FP69" s="400"/>
      <c r="FQ69" s="400"/>
      <c r="FR69" s="400"/>
      <c r="FS69" s="400"/>
      <c r="FT69" s="400"/>
      <c r="FU69" s="400"/>
      <c r="FV69" s="400"/>
      <c r="FW69" s="400"/>
      <c r="FX69" s="400"/>
      <c r="FY69" s="400"/>
      <c r="FZ69" s="400"/>
      <c r="GA69" s="400"/>
      <c r="GB69" s="400"/>
      <c r="GC69" s="400"/>
      <c r="GD69" s="400"/>
      <c r="GE69" s="400"/>
      <c r="GF69" s="400"/>
      <c r="GG69" s="400"/>
      <c r="GH69" s="400"/>
      <c r="GI69" s="400"/>
      <c r="GJ69" s="400"/>
      <c r="GK69" s="400"/>
      <c r="GL69" s="400"/>
      <c r="GM69" s="400"/>
      <c r="GN69" s="400"/>
      <c r="GO69" s="400"/>
      <c r="GP69" s="400"/>
      <c r="GQ69" s="400"/>
      <c r="GR69" s="400"/>
      <c r="GS69" s="400"/>
      <c r="GT69" s="400"/>
      <c r="GU69" s="400"/>
      <c r="GV69" s="400"/>
      <c r="GW69" s="400"/>
      <c r="GX69" s="400"/>
      <c r="GY69" s="400"/>
      <c r="GZ69" s="400"/>
      <c r="HA69" s="400"/>
      <c r="HB69" s="400"/>
      <c r="HC69" s="400"/>
      <c r="HD69" s="400"/>
      <c r="HE69" s="400"/>
      <c r="HF69" s="400"/>
      <c r="HG69" s="400"/>
      <c r="HH69" s="400"/>
      <c r="HI69" s="400"/>
      <c r="HJ69" s="400"/>
      <c r="HK69" s="400"/>
      <c r="HL69" s="400"/>
      <c r="HM69" s="400"/>
      <c r="HN69" s="400"/>
      <c r="HO69" s="400"/>
      <c r="HP69" s="400"/>
      <c r="HQ69" s="400"/>
      <c r="HR69" s="400"/>
      <c r="HS69" s="400"/>
      <c r="HT69" s="400"/>
      <c r="HU69" s="400"/>
      <c r="HV69" s="400"/>
      <c r="HW69" s="400"/>
      <c r="HX69" s="400"/>
      <c r="HY69" s="400"/>
      <c r="HZ69" s="400"/>
      <c r="IA69" s="400"/>
      <c r="IB69" s="400"/>
      <c r="IC69" s="400"/>
      <c r="ID69" s="400"/>
      <c r="IE69" s="400"/>
      <c r="IF69" s="400"/>
      <c r="IG69" s="400"/>
      <c r="IH69" s="400"/>
      <c r="II69" s="400"/>
      <c r="IJ69" s="400"/>
      <c r="IK69" s="400"/>
      <c r="IL69" s="400"/>
      <c r="IM69" s="400"/>
      <c r="IN69" s="400"/>
      <c r="IO69" s="400"/>
      <c r="IP69" s="400"/>
      <c r="IQ69" s="400"/>
      <c r="IR69" s="400"/>
      <c r="IS69" s="400"/>
      <c r="IT69" s="400"/>
      <c r="IU69" s="400"/>
      <c r="IV69" s="400"/>
      <c r="IW69" s="400"/>
    </row>
    <row r="70" spans="1:257" s="401" customFormat="1" x14ac:dyDescent="0.2">
      <c r="A70" s="400"/>
      <c r="B70" s="243"/>
      <c r="C70" s="431"/>
      <c r="D70" s="432" t="s">
        <v>792</v>
      </c>
      <c r="E70" s="433"/>
      <c r="F70" s="400"/>
      <c r="G70" s="400"/>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0"/>
      <c r="AY70" s="400"/>
      <c r="AZ70" s="400"/>
      <c r="BA70" s="400"/>
      <c r="BB70" s="400"/>
      <c r="BC70" s="400"/>
      <c r="BD70" s="400"/>
      <c r="BE70" s="400"/>
      <c r="BF70" s="400"/>
      <c r="BG70" s="400"/>
      <c r="BH70" s="400"/>
      <c r="BI70" s="400"/>
      <c r="BJ70" s="400"/>
      <c r="BK70" s="400"/>
      <c r="BL70" s="400"/>
      <c r="BM70" s="400"/>
      <c r="BN70" s="400"/>
      <c r="BO70" s="400"/>
      <c r="BP70" s="400"/>
      <c r="BQ70" s="400"/>
      <c r="BR70" s="400"/>
      <c r="BS70" s="400"/>
      <c r="BT70" s="400"/>
      <c r="BU70" s="400"/>
      <c r="BV70" s="400"/>
      <c r="BW70" s="400"/>
      <c r="BX70" s="400"/>
      <c r="BY70" s="400"/>
      <c r="BZ70" s="400"/>
      <c r="CA70" s="400"/>
      <c r="CB70" s="400"/>
      <c r="CC70" s="400"/>
      <c r="CD70" s="400"/>
      <c r="CE70" s="400"/>
      <c r="CF70" s="400"/>
      <c r="CG70" s="400"/>
      <c r="CH70" s="400"/>
      <c r="CI70" s="400"/>
      <c r="CJ70" s="400"/>
      <c r="CK70" s="400"/>
      <c r="CL70" s="400"/>
      <c r="CM70" s="400"/>
      <c r="CN70" s="400"/>
      <c r="CO70" s="400"/>
      <c r="CP70" s="400"/>
      <c r="CQ70" s="400"/>
      <c r="CR70" s="400"/>
      <c r="CS70" s="400"/>
      <c r="CT70" s="400"/>
      <c r="CU70" s="400"/>
      <c r="CV70" s="400"/>
      <c r="CW70" s="400"/>
      <c r="CX70" s="400"/>
      <c r="CY70" s="400"/>
      <c r="CZ70" s="400"/>
      <c r="DA70" s="400"/>
      <c r="DB70" s="400"/>
      <c r="DC70" s="400"/>
      <c r="DD70" s="400"/>
      <c r="DE70" s="400"/>
      <c r="DF70" s="400"/>
      <c r="DG70" s="400"/>
      <c r="DH70" s="400"/>
      <c r="DI70" s="400"/>
      <c r="DJ70" s="400"/>
      <c r="DK70" s="400"/>
      <c r="DL70" s="400"/>
      <c r="DM70" s="400"/>
      <c r="DN70" s="400"/>
      <c r="DO70" s="400"/>
      <c r="DP70" s="400"/>
      <c r="DQ70" s="400"/>
      <c r="DR70" s="400"/>
      <c r="DS70" s="400"/>
      <c r="DT70" s="400"/>
      <c r="DU70" s="400"/>
      <c r="DV70" s="400"/>
      <c r="DW70" s="400"/>
      <c r="DX70" s="400"/>
      <c r="DY70" s="400"/>
      <c r="DZ70" s="400"/>
      <c r="EA70" s="400"/>
      <c r="EB70" s="400"/>
      <c r="EC70" s="400"/>
      <c r="ED70" s="400"/>
      <c r="EE70" s="400"/>
      <c r="EF70" s="400"/>
      <c r="EG70" s="400"/>
      <c r="EH70" s="400"/>
      <c r="EI70" s="400"/>
      <c r="EJ70" s="400"/>
      <c r="EK70" s="400"/>
      <c r="EL70" s="400"/>
      <c r="EM70" s="400"/>
      <c r="EN70" s="400"/>
      <c r="EO70" s="400"/>
      <c r="EP70" s="400"/>
      <c r="EQ70" s="400"/>
      <c r="ER70" s="400"/>
      <c r="ES70" s="400"/>
      <c r="ET70" s="400"/>
      <c r="EU70" s="400"/>
      <c r="EV70" s="400"/>
      <c r="EW70" s="400"/>
      <c r="EX70" s="400"/>
      <c r="EY70" s="400"/>
      <c r="EZ70" s="400"/>
      <c r="FA70" s="400"/>
      <c r="FB70" s="400"/>
      <c r="FC70" s="400"/>
      <c r="FD70" s="400"/>
      <c r="FE70" s="400"/>
      <c r="FF70" s="400"/>
      <c r="FG70" s="400"/>
      <c r="FH70" s="400"/>
      <c r="FI70" s="400"/>
      <c r="FJ70" s="400"/>
      <c r="FK70" s="400"/>
      <c r="FL70" s="400"/>
      <c r="FM70" s="400"/>
      <c r="FN70" s="400"/>
      <c r="FO70" s="400"/>
      <c r="FP70" s="400"/>
      <c r="FQ70" s="400"/>
      <c r="FR70" s="400"/>
      <c r="FS70" s="400"/>
      <c r="FT70" s="400"/>
      <c r="FU70" s="400"/>
      <c r="FV70" s="400"/>
      <c r="FW70" s="400"/>
      <c r="FX70" s="400"/>
      <c r="FY70" s="400"/>
      <c r="FZ70" s="400"/>
      <c r="GA70" s="400"/>
      <c r="GB70" s="400"/>
      <c r="GC70" s="400"/>
      <c r="GD70" s="400"/>
      <c r="GE70" s="400"/>
      <c r="GF70" s="400"/>
      <c r="GG70" s="400"/>
      <c r="GH70" s="400"/>
      <c r="GI70" s="400"/>
      <c r="GJ70" s="400"/>
      <c r="GK70" s="400"/>
      <c r="GL70" s="400"/>
      <c r="GM70" s="400"/>
      <c r="GN70" s="400"/>
      <c r="GO70" s="400"/>
      <c r="GP70" s="400"/>
      <c r="GQ70" s="400"/>
      <c r="GR70" s="400"/>
      <c r="GS70" s="400"/>
      <c r="GT70" s="400"/>
      <c r="GU70" s="400"/>
      <c r="GV70" s="400"/>
      <c r="GW70" s="400"/>
      <c r="GX70" s="400"/>
      <c r="GY70" s="400"/>
      <c r="GZ70" s="400"/>
      <c r="HA70" s="400"/>
      <c r="HB70" s="400"/>
      <c r="HC70" s="400"/>
      <c r="HD70" s="400"/>
      <c r="HE70" s="400"/>
      <c r="HF70" s="400"/>
      <c r="HG70" s="400"/>
      <c r="HH70" s="400"/>
      <c r="HI70" s="400"/>
      <c r="HJ70" s="400"/>
      <c r="HK70" s="400"/>
      <c r="HL70" s="400"/>
      <c r="HM70" s="400"/>
      <c r="HN70" s="400"/>
      <c r="HO70" s="400"/>
      <c r="HP70" s="400"/>
      <c r="HQ70" s="400"/>
      <c r="HR70" s="400"/>
      <c r="HS70" s="400"/>
      <c r="HT70" s="400"/>
      <c r="HU70" s="400"/>
      <c r="HV70" s="400"/>
      <c r="HW70" s="400"/>
      <c r="HX70" s="400"/>
      <c r="HY70" s="400"/>
      <c r="HZ70" s="400"/>
      <c r="IA70" s="400"/>
      <c r="IB70" s="400"/>
      <c r="IC70" s="400"/>
      <c r="ID70" s="400"/>
      <c r="IE70" s="400"/>
      <c r="IF70" s="400"/>
      <c r="IG70" s="400"/>
      <c r="IH70" s="400"/>
      <c r="II70" s="400"/>
      <c r="IJ70" s="400"/>
      <c r="IK70" s="400"/>
      <c r="IL70" s="400"/>
      <c r="IM70" s="400"/>
      <c r="IN70" s="400"/>
      <c r="IO70" s="400"/>
      <c r="IP70" s="400"/>
      <c r="IQ70" s="400"/>
      <c r="IR70" s="400"/>
      <c r="IS70" s="400"/>
      <c r="IT70" s="400"/>
      <c r="IU70" s="400"/>
      <c r="IV70" s="400"/>
      <c r="IW70" s="400"/>
    </row>
    <row r="71" spans="1:257" s="401" customFormat="1" x14ac:dyDescent="0.2">
      <c r="A71" s="400"/>
      <c r="B71" s="243"/>
      <c r="C71" s="431"/>
      <c r="D71" s="432" t="s">
        <v>793</v>
      </c>
      <c r="E71" s="433"/>
      <c r="F71" s="400"/>
      <c r="G71" s="400"/>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0"/>
      <c r="AY71" s="400"/>
      <c r="AZ71" s="400"/>
      <c r="BA71" s="400"/>
      <c r="BB71" s="400"/>
      <c r="BC71" s="400"/>
      <c r="BD71" s="400"/>
      <c r="BE71" s="400"/>
      <c r="BF71" s="400"/>
      <c r="BG71" s="400"/>
      <c r="BH71" s="400"/>
      <c r="BI71" s="400"/>
      <c r="BJ71" s="400"/>
      <c r="BK71" s="400"/>
      <c r="BL71" s="400"/>
      <c r="BM71" s="400"/>
      <c r="BN71" s="400"/>
      <c r="BO71" s="400"/>
      <c r="BP71" s="400"/>
      <c r="BQ71" s="400"/>
      <c r="BR71" s="400"/>
      <c r="BS71" s="400"/>
      <c r="BT71" s="400"/>
      <c r="BU71" s="400"/>
      <c r="BV71" s="400"/>
      <c r="BW71" s="400"/>
      <c r="BX71" s="400"/>
      <c r="BY71" s="400"/>
      <c r="BZ71" s="400"/>
      <c r="CA71" s="400"/>
      <c r="CB71" s="400"/>
      <c r="CC71" s="400"/>
      <c r="CD71" s="400"/>
      <c r="CE71" s="400"/>
      <c r="CF71" s="400"/>
      <c r="CG71" s="400"/>
      <c r="CH71" s="400"/>
      <c r="CI71" s="400"/>
      <c r="CJ71" s="400"/>
      <c r="CK71" s="400"/>
      <c r="CL71" s="400"/>
      <c r="CM71" s="400"/>
      <c r="CN71" s="400"/>
      <c r="CO71" s="400"/>
      <c r="CP71" s="400"/>
      <c r="CQ71" s="400"/>
      <c r="CR71" s="400"/>
      <c r="CS71" s="400"/>
      <c r="CT71" s="400"/>
      <c r="CU71" s="400"/>
      <c r="CV71" s="400"/>
      <c r="CW71" s="400"/>
      <c r="CX71" s="400"/>
      <c r="CY71" s="400"/>
      <c r="CZ71" s="400"/>
      <c r="DA71" s="400"/>
      <c r="DB71" s="400"/>
      <c r="DC71" s="400"/>
      <c r="DD71" s="400"/>
      <c r="DE71" s="400"/>
      <c r="DF71" s="400"/>
      <c r="DG71" s="400"/>
      <c r="DH71" s="400"/>
      <c r="DI71" s="400"/>
      <c r="DJ71" s="400"/>
      <c r="DK71" s="400"/>
      <c r="DL71" s="400"/>
      <c r="DM71" s="400"/>
      <c r="DN71" s="400"/>
      <c r="DO71" s="400"/>
      <c r="DP71" s="400"/>
      <c r="DQ71" s="400"/>
      <c r="DR71" s="400"/>
      <c r="DS71" s="400"/>
      <c r="DT71" s="400"/>
      <c r="DU71" s="400"/>
      <c r="DV71" s="400"/>
      <c r="DW71" s="400"/>
      <c r="DX71" s="400"/>
      <c r="DY71" s="400"/>
      <c r="DZ71" s="400"/>
      <c r="EA71" s="400"/>
      <c r="EB71" s="400"/>
      <c r="EC71" s="400"/>
      <c r="ED71" s="400"/>
      <c r="EE71" s="400"/>
      <c r="EF71" s="400"/>
      <c r="EG71" s="400"/>
      <c r="EH71" s="400"/>
      <c r="EI71" s="400"/>
      <c r="EJ71" s="400"/>
      <c r="EK71" s="400"/>
      <c r="EL71" s="400"/>
      <c r="EM71" s="400"/>
      <c r="EN71" s="400"/>
      <c r="EO71" s="400"/>
      <c r="EP71" s="400"/>
      <c r="EQ71" s="400"/>
      <c r="ER71" s="400"/>
      <c r="ES71" s="400"/>
      <c r="ET71" s="400"/>
      <c r="EU71" s="400"/>
      <c r="EV71" s="400"/>
      <c r="EW71" s="400"/>
      <c r="EX71" s="400"/>
      <c r="EY71" s="400"/>
      <c r="EZ71" s="400"/>
      <c r="FA71" s="400"/>
      <c r="FB71" s="400"/>
      <c r="FC71" s="400"/>
      <c r="FD71" s="400"/>
      <c r="FE71" s="400"/>
      <c r="FF71" s="400"/>
      <c r="FG71" s="400"/>
      <c r="FH71" s="400"/>
      <c r="FI71" s="400"/>
      <c r="FJ71" s="400"/>
      <c r="FK71" s="400"/>
      <c r="FL71" s="400"/>
      <c r="FM71" s="400"/>
      <c r="FN71" s="400"/>
      <c r="FO71" s="400"/>
      <c r="FP71" s="400"/>
      <c r="FQ71" s="400"/>
      <c r="FR71" s="400"/>
      <c r="FS71" s="400"/>
      <c r="FT71" s="400"/>
      <c r="FU71" s="400"/>
      <c r="FV71" s="400"/>
      <c r="FW71" s="400"/>
      <c r="FX71" s="400"/>
      <c r="FY71" s="400"/>
      <c r="FZ71" s="400"/>
      <c r="GA71" s="400"/>
      <c r="GB71" s="400"/>
      <c r="GC71" s="400"/>
      <c r="GD71" s="400"/>
      <c r="GE71" s="400"/>
      <c r="GF71" s="400"/>
      <c r="GG71" s="400"/>
      <c r="GH71" s="400"/>
      <c r="GI71" s="400"/>
      <c r="GJ71" s="400"/>
      <c r="GK71" s="400"/>
      <c r="GL71" s="400"/>
      <c r="GM71" s="400"/>
      <c r="GN71" s="400"/>
      <c r="GO71" s="400"/>
      <c r="GP71" s="400"/>
      <c r="GQ71" s="400"/>
      <c r="GR71" s="400"/>
      <c r="GS71" s="400"/>
      <c r="GT71" s="400"/>
      <c r="GU71" s="400"/>
      <c r="GV71" s="400"/>
      <c r="GW71" s="400"/>
      <c r="GX71" s="400"/>
      <c r="GY71" s="400"/>
      <c r="GZ71" s="400"/>
      <c r="HA71" s="400"/>
      <c r="HB71" s="400"/>
      <c r="HC71" s="400"/>
      <c r="HD71" s="400"/>
      <c r="HE71" s="400"/>
      <c r="HF71" s="400"/>
      <c r="HG71" s="400"/>
      <c r="HH71" s="400"/>
      <c r="HI71" s="400"/>
      <c r="HJ71" s="400"/>
      <c r="HK71" s="400"/>
      <c r="HL71" s="400"/>
      <c r="HM71" s="400"/>
      <c r="HN71" s="400"/>
      <c r="HO71" s="400"/>
      <c r="HP71" s="400"/>
      <c r="HQ71" s="400"/>
      <c r="HR71" s="400"/>
      <c r="HS71" s="400"/>
      <c r="HT71" s="400"/>
      <c r="HU71" s="400"/>
      <c r="HV71" s="400"/>
      <c r="HW71" s="400"/>
      <c r="HX71" s="400"/>
      <c r="HY71" s="400"/>
      <c r="HZ71" s="400"/>
      <c r="IA71" s="400"/>
      <c r="IB71" s="400"/>
      <c r="IC71" s="400"/>
      <c r="ID71" s="400"/>
      <c r="IE71" s="400"/>
      <c r="IF71" s="400"/>
      <c r="IG71" s="400"/>
      <c r="IH71" s="400"/>
      <c r="II71" s="400"/>
      <c r="IJ71" s="400"/>
      <c r="IK71" s="400"/>
      <c r="IL71" s="400"/>
      <c r="IM71" s="400"/>
      <c r="IN71" s="400"/>
      <c r="IO71" s="400"/>
      <c r="IP71" s="400"/>
      <c r="IQ71" s="400"/>
      <c r="IR71" s="400"/>
      <c r="IS71" s="400"/>
      <c r="IT71" s="400"/>
      <c r="IU71" s="400"/>
      <c r="IV71" s="400"/>
      <c r="IW71" s="400"/>
    </row>
    <row r="72" spans="1:257" s="401" customFormat="1" x14ac:dyDescent="0.2">
      <c r="A72" s="400"/>
      <c r="B72" s="243"/>
      <c r="C72" s="431"/>
      <c r="D72" s="432" t="s">
        <v>794</v>
      </c>
      <c r="E72" s="433"/>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0"/>
      <c r="AY72" s="400"/>
      <c r="AZ72" s="400"/>
      <c r="BA72" s="400"/>
      <c r="BB72" s="400"/>
      <c r="BC72" s="400"/>
      <c r="BD72" s="400"/>
      <c r="BE72" s="400"/>
      <c r="BF72" s="400"/>
      <c r="BG72" s="400"/>
      <c r="BH72" s="400"/>
      <c r="BI72" s="400"/>
      <c r="BJ72" s="400"/>
      <c r="BK72" s="400"/>
      <c r="BL72" s="400"/>
      <c r="BM72" s="400"/>
      <c r="BN72" s="400"/>
      <c r="BO72" s="400"/>
      <c r="BP72" s="400"/>
      <c r="BQ72" s="400"/>
      <c r="BR72" s="400"/>
      <c r="BS72" s="400"/>
      <c r="BT72" s="400"/>
      <c r="BU72" s="400"/>
      <c r="BV72" s="400"/>
      <c r="BW72" s="400"/>
      <c r="BX72" s="400"/>
      <c r="BY72" s="400"/>
      <c r="BZ72" s="400"/>
      <c r="CA72" s="400"/>
      <c r="CB72" s="400"/>
      <c r="CC72" s="400"/>
      <c r="CD72" s="400"/>
      <c r="CE72" s="400"/>
      <c r="CF72" s="400"/>
      <c r="CG72" s="400"/>
      <c r="CH72" s="400"/>
      <c r="CI72" s="400"/>
      <c r="CJ72" s="400"/>
      <c r="CK72" s="400"/>
      <c r="CL72" s="400"/>
      <c r="CM72" s="400"/>
      <c r="CN72" s="400"/>
      <c r="CO72" s="400"/>
      <c r="CP72" s="400"/>
      <c r="CQ72" s="400"/>
      <c r="CR72" s="400"/>
      <c r="CS72" s="400"/>
      <c r="CT72" s="400"/>
      <c r="CU72" s="400"/>
      <c r="CV72" s="400"/>
      <c r="CW72" s="400"/>
      <c r="CX72" s="400"/>
      <c r="CY72" s="400"/>
      <c r="CZ72" s="400"/>
      <c r="DA72" s="400"/>
      <c r="DB72" s="400"/>
      <c r="DC72" s="400"/>
      <c r="DD72" s="400"/>
      <c r="DE72" s="400"/>
      <c r="DF72" s="400"/>
      <c r="DG72" s="400"/>
      <c r="DH72" s="400"/>
      <c r="DI72" s="400"/>
      <c r="DJ72" s="400"/>
      <c r="DK72" s="400"/>
      <c r="DL72" s="400"/>
      <c r="DM72" s="400"/>
      <c r="DN72" s="400"/>
      <c r="DO72" s="400"/>
      <c r="DP72" s="400"/>
      <c r="DQ72" s="400"/>
      <c r="DR72" s="400"/>
      <c r="DS72" s="400"/>
      <c r="DT72" s="400"/>
      <c r="DU72" s="400"/>
      <c r="DV72" s="400"/>
      <c r="DW72" s="400"/>
      <c r="DX72" s="400"/>
      <c r="DY72" s="400"/>
      <c r="DZ72" s="400"/>
      <c r="EA72" s="400"/>
      <c r="EB72" s="400"/>
      <c r="EC72" s="400"/>
      <c r="ED72" s="400"/>
      <c r="EE72" s="400"/>
      <c r="EF72" s="400"/>
      <c r="EG72" s="400"/>
      <c r="EH72" s="400"/>
      <c r="EI72" s="400"/>
      <c r="EJ72" s="400"/>
      <c r="EK72" s="400"/>
      <c r="EL72" s="400"/>
      <c r="EM72" s="400"/>
      <c r="EN72" s="400"/>
      <c r="EO72" s="400"/>
      <c r="EP72" s="400"/>
      <c r="EQ72" s="400"/>
      <c r="ER72" s="400"/>
      <c r="ES72" s="400"/>
      <c r="ET72" s="400"/>
      <c r="EU72" s="400"/>
      <c r="EV72" s="400"/>
      <c r="EW72" s="400"/>
      <c r="EX72" s="400"/>
      <c r="EY72" s="400"/>
      <c r="EZ72" s="400"/>
      <c r="FA72" s="400"/>
      <c r="FB72" s="400"/>
      <c r="FC72" s="400"/>
      <c r="FD72" s="400"/>
      <c r="FE72" s="400"/>
      <c r="FF72" s="400"/>
      <c r="FG72" s="400"/>
      <c r="FH72" s="400"/>
      <c r="FI72" s="400"/>
      <c r="FJ72" s="400"/>
      <c r="FK72" s="400"/>
      <c r="FL72" s="400"/>
      <c r="FM72" s="400"/>
      <c r="FN72" s="400"/>
      <c r="FO72" s="400"/>
      <c r="FP72" s="400"/>
      <c r="FQ72" s="400"/>
      <c r="FR72" s="400"/>
      <c r="FS72" s="400"/>
      <c r="FT72" s="400"/>
      <c r="FU72" s="400"/>
      <c r="FV72" s="400"/>
      <c r="FW72" s="400"/>
      <c r="FX72" s="400"/>
      <c r="FY72" s="400"/>
      <c r="FZ72" s="400"/>
      <c r="GA72" s="400"/>
      <c r="GB72" s="400"/>
      <c r="GC72" s="400"/>
      <c r="GD72" s="400"/>
      <c r="GE72" s="400"/>
      <c r="GF72" s="400"/>
      <c r="GG72" s="400"/>
      <c r="GH72" s="400"/>
      <c r="GI72" s="400"/>
      <c r="GJ72" s="400"/>
      <c r="GK72" s="400"/>
      <c r="GL72" s="400"/>
      <c r="GM72" s="400"/>
      <c r="GN72" s="400"/>
      <c r="GO72" s="400"/>
      <c r="GP72" s="400"/>
      <c r="GQ72" s="400"/>
      <c r="GR72" s="400"/>
      <c r="GS72" s="400"/>
      <c r="GT72" s="400"/>
      <c r="GU72" s="400"/>
      <c r="GV72" s="400"/>
      <c r="GW72" s="400"/>
      <c r="GX72" s="400"/>
      <c r="GY72" s="400"/>
      <c r="GZ72" s="400"/>
      <c r="HA72" s="400"/>
      <c r="HB72" s="400"/>
      <c r="HC72" s="400"/>
      <c r="HD72" s="400"/>
      <c r="HE72" s="400"/>
      <c r="HF72" s="400"/>
      <c r="HG72" s="400"/>
      <c r="HH72" s="400"/>
      <c r="HI72" s="400"/>
      <c r="HJ72" s="400"/>
      <c r="HK72" s="400"/>
      <c r="HL72" s="400"/>
      <c r="HM72" s="400"/>
      <c r="HN72" s="400"/>
      <c r="HO72" s="400"/>
      <c r="HP72" s="400"/>
      <c r="HQ72" s="400"/>
      <c r="HR72" s="400"/>
      <c r="HS72" s="400"/>
      <c r="HT72" s="400"/>
      <c r="HU72" s="400"/>
      <c r="HV72" s="400"/>
      <c r="HW72" s="400"/>
      <c r="HX72" s="400"/>
      <c r="HY72" s="400"/>
      <c r="HZ72" s="400"/>
      <c r="IA72" s="400"/>
      <c r="IB72" s="400"/>
      <c r="IC72" s="400"/>
      <c r="ID72" s="400"/>
      <c r="IE72" s="400"/>
      <c r="IF72" s="400"/>
      <c r="IG72" s="400"/>
      <c r="IH72" s="400"/>
      <c r="II72" s="400"/>
      <c r="IJ72" s="400"/>
      <c r="IK72" s="400"/>
      <c r="IL72" s="400"/>
      <c r="IM72" s="400"/>
      <c r="IN72" s="400"/>
      <c r="IO72" s="400"/>
      <c r="IP72" s="400"/>
      <c r="IQ72" s="400"/>
      <c r="IR72" s="400"/>
      <c r="IS72" s="400"/>
      <c r="IT72" s="400"/>
      <c r="IU72" s="400"/>
      <c r="IV72" s="400"/>
      <c r="IW72" s="400"/>
    </row>
    <row r="73" spans="1:257" s="401" customFormat="1" x14ac:dyDescent="0.2">
      <c r="A73" s="400"/>
      <c r="B73" s="243"/>
      <c r="C73" s="431"/>
      <c r="D73" s="432" t="s">
        <v>795</v>
      </c>
      <c r="E73" s="433"/>
      <c r="F73" s="400"/>
      <c r="G73" s="400"/>
      <c r="H73" s="400"/>
      <c r="I73" s="400"/>
      <c r="J73" s="400"/>
      <c r="K73" s="400"/>
      <c r="L73" s="400"/>
      <c r="M73" s="400"/>
      <c r="N73" s="400"/>
      <c r="O73" s="400"/>
      <c r="P73" s="400"/>
      <c r="Q73" s="400"/>
      <c r="R73" s="400"/>
      <c r="S73" s="400"/>
      <c r="T73" s="400"/>
      <c r="U73" s="400"/>
      <c r="V73" s="400"/>
      <c r="W73" s="400"/>
      <c r="X73" s="400"/>
      <c r="Y73" s="400"/>
      <c r="Z73" s="400"/>
      <c r="AA73" s="400"/>
      <c r="AB73" s="400"/>
      <c r="AC73" s="400"/>
      <c r="AD73" s="400"/>
      <c r="AE73" s="400"/>
      <c r="AF73" s="400"/>
      <c r="AG73" s="400"/>
      <c r="AH73" s="400"/>
      <c r="AI73" s="400"/>
      <c r="AJ73" s="400"/>
      <c r="AK73" s="400"/>
      <c r="AL73" s="400"/>
      <c r="AM73" s="400"/>
      <c r="AN73" s="400"/>
      <c r="AO73" s="400"/>
      <c r="AP73" s="400"/>
      <c r="AQ73" s="400"/>
      <c r="AR73" s="400"/>
      <c r="AS73" s="400"/>
      <c r="AT73" s="400"/>
      <c r="AU73" s="400"/>
      <c r="AV73" s="400"/>
      <c r="AW73" s="400"/>
      <c r="AX73" s="400"/>
      <c r="AY73" s="400"/>
      <c r="AZ73" s="400"/>
      <c r="BA73" s="400"/>
      <c r="BB73" s="400"/>
      <c r="BC73" s="400"/>
      <c r="BD73" s="400"/>
      <c r="BE73" s="400"/>
      <c r="BF73" s="400"/>
      <c r="BG73" s="400"/>
      <c r="BH73" s="400"/>
      <c r="BI73" s="400"/>
      <c r="BJ73" s="400"/>
      <c r="BK73" s="400"/>
      <c r="BL73" s="400"/>
      <c r="BM73" s="400"/>
      <c r="BN73" s="400"/>
      <c r="BO73" s="400"/>
      <c r="BP73" s="400"/>
      <c r="BQ73" s="400"/>
      <c r="BR73" s="400"/>
      <c r="BS73" s="400"/>
      <c r="BT73" s="400"/>
      <c r="BU73" s="400"/>
      <c r="BV73" s="400"/>
      <c r="BW73" s="400"/>
      <c r="BX73" s="400"/>
      <c r="BY73" s="400"/>
      <c r="BZ73" s="400"/>
      <c r="CA73" s="400"/>
      <c r="CB73" s="400"/>
      <c r="CC73" s="400"/>
      <c r="CD73" s="400"/>
      <c r="CE73" s="400"/>
      <c r="CF73" s="400"/>
      <c r="CG73" s="400"/>
      <c r="CH73" s="400"/>
      <c r="CI73" s="400"/>
      <c r="CJ73" s="400"/>
      <c r="CK73" s="400"/>
      <c r="CL73" s="400"/>
      <c r="CM73" s="400"/>
      <c r="CN73" s="400"/>
      <c r="CO73" s="400"/>
      <c r="CP73" s="400"/>
      <c r="CQ73" s="400"/>
      <c r="CR73" s="400"/>
      <c r="CS73" s="400"/>
      <c r="CT73" s="400"/>
      <c r="CU73" s="400"/>
      <c r="CV73" s="400"/>
      <c r="CW73" s="400"/>
      <c r="CX73" s="400"/>
      <c r="CY73" s="400"/>
      <c r="CZ73" s="400"/>
      <c r="DA73" s="400"/>
      <c r="DB73" s="400"/>
      <c r="DC73" s="400"/>
      <c r="DD73" s="400"/>
      <c r="DE73" s="400"/>
      <c r="DF73" s="400"/>
      <c r="DG73" s="400"/>
      <c r="DH73" s="400"/>
      <c r="DI73" s="400"/>
      <c r="DJ73" s="400"/>
      <c r="DK73" s="400"/>
      <c r="DL73" s="400"/>
      <c r="DM73" s="400"/>
      <c r="DN73" s="400"/>
      <c r="DO73" s="400"/>
      <c r="DP73" s="400"/>
      <c r="DQ73" s="400"/>
      <c r="DR73" s="400"/>
      <c r="DS73" s="400"/>
      <c r="DT73" s="400"/>
      <c r="DU73" s="400"/>
      <c r="DV73" s="400"/>
      <c r="DW73" s="400"/>
      <c r="DX73" s="400"/>
      <c r="DY73" s="400"/>
      <c r="DZ73" s="400"/>
      <c r="EA73" s="400"/>
      <c r="EB73" s="400"/>
      <c r="EC73" s="400"/>
      <c r="ED73" s="400"/>
      <c r="EE73" s="400"/>
      <c r="EF73" s="400"/>
      <c r="EG73" s="400"/>
      <c r="EH73" s="400"/>
      <c r="EI73" s="400"/>
      <c r="EJ73" s="400"/>
      <c r="EK73" s="400"/>
      <c r="EL73" s="400"/>
      <c r="EM73" s="400"/>
      <c r="EN73" s="400"/>
      <c r="EO73" s="400"/>
      <c r="EP73" s="400"/>
      <c r="EQ73" s="400"/>
      <c r="ER73" s="400"/>
      <c r="ES73" s="400"/>
      <c r="ET73" s="400"/>
      <c r="EU73" s="400"/>
      <c r="EV73" s="400"/>
      <c r="EW73" s="400"/>
      <c r="EX73" s="400"/>
      <c r="EY73" s="400"/>
      <c r="EZ73" s="400"/>
      <c r="FA73" s="400"/>
      <c r="FB73" s="400"/>
      <c r="FC73" s="400"/>
      <c r="FD73" s="400"/>
      <c r="FE73" s="400"/>
      <c r="FF73" s="400"/>
      <c r="FG73" s="400"/>
      <c r="FH73" s="400"/>
      <c r="FI73" s="400"/>
      <c r="FJ73" s="400"/>
      <c r="FK73" s="400"/>
      <c r="FL73" s="400"/>
      <c r="FM73" s="400"/>
      <c r="FN73" s="400"/>
      <c r="FO73" s="400"/>
      <c r="FP73" s="400"/>
      <c r="FQ73" s="400"/>
      <c r="FR73" s="400"/>
      <c r="FS73" s="400"/>
      <c r="FT73" s="400"/>
      <c r="FU73" s="400"/>
      <c r="FV73" s="400"/>
      <c r="FW73" s="400"/>
      <c r="FX73" s="400"/>
      <c r="FY73" s="400"/>
      <c r="FZ73" s="400"/>
      <c r="GA73" s="400"/>
      <c r="GB73" s="400"/>
      <c r="GC73" s="400"/>
      <c r="GD73" s="400"/>
      <c r="GE73" s="400"/>
      <c r="GF73" s="400"/>
      <c r="GG73" s="400"/>
      <c r="GH73" s="400"/>
      <c r="GI73" s="400"/>
      <c r="GJ73" s="400"/>
      <c r="GK73" s="400"/>
      <c r="GL73" s="400"/>
      <c r="GM73" s="400"/>
      <c r="GN73" s="400"/>
      <c r="GO73" s="400"/>
      <c r="GP73" s="400"/>
      <c r="GQ73" s="400"/>
      <c r="GR73" s="400"/>
      <c r="GS73" s="400"/>
      <c r="GT73" s="400"/>
      <c r="GU73" s="400"/>
      <c r="GV73" s="400"/>
      <c r="GW73" s="400"/>
      <c r="GX73" s="400"/>
      <c r="GY73" s="400"/>
      <c r="GZ73" s="400"/>
      <c r="HA73" s="400"/>
      <c r="HB73" s="400"/>
      <c r="HC73" s="400"/>
      <c r="HD73" s="400"/>
      <c r="HE73" s="400"/>
      <c r="HF73" s="400"/>
      <c r="HG73" s="400"/>
      <c r="HH73" s="400"/>
      <c r="HI73" s="400"/>
      <c r="HJ73" s="400"/>
      <c r="HK73" s="400"/>
      <c r="HL73" s="400"/>
      <c r="HM73" s="400"/>
      <c r="HN73" s="400"/>
      <c r="HO73" s="400"/>
      <c r="HP73" s="400"/>
      <c r="HQ73" s="400"/>
      <c r="HR73" s="400"/>
      <c r="HS73" s="400"/>
      <c r="HT73" s="400"/>
      <c r="HU73" s="400"/>
      <c r="HV73" s="400"/>
      <c r="HW73" s="400"/>
      <c r="HX73" s="400"/>
      <c r="HY73" s="400"/>
      <c r="HZ73" s="400"/>
      <c r="IA73" s="400"/>
      <c r="IB73" s="400"/>
      <c r="IC73" s="400"/>
      <c r="ID73" s="400"/>
      <c r="IE73" s="400"/>
      <c r="IF73" s="400"/>
      <c r="IG73" s="400"/>
      <c r="IH73" s="400"/>
      <c r="II73" s="400"/>
      <c r="IJ73" s="400"/>
      <c r="IK73" s="400"/>
      <c r="IL73" s="400"/>
      <c r="IM73" s="400"/>
      <c r="IN73" s="400"/>
      <c r="IO73" s="400"/>
      <c r="IP73" s="400"/>
      <c r="IQ73" s="400"/>
      <c r="IR73" s="400"/>
      <c r="IS73" s="400"/>
      <c r="IT73" s="400"/>
      <c r="IU73" s="400"/>
      <c r="IV73" s="400"/>
      <c r="IW73" s="400"/>
    </row>
    <row r="74" spans="1:257" s="401" customFormat="1" x14ac:dyDescent="0.2">
      <c r="A74" s="400"/>
      <c r="B74" s="243"/>
      <c r="C74" s="431"/>
      <c r="D74" s="432" t="s">
        <v>796</v>
      </c>
      <c r="E74" s="433"/>
      <c r="F74" s="400"/>
      <c r="G74" s="400"/>
      <c r="H74" s="400"/>
      <c r="I74" s="400"/>
      <c r="J74" s="400"/>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400"/>
      <c r="AK74" s="400"/>
      <c r="AL74" s="400"/>
      <c r="AM74" s="400"/>
      <c r="AN74" s="400"/>
      <c r="AO74" s="400"/>
      <c r="AP74" s="400"/>
      <c r="AQ74" s="400"/>
      <c r="AR74" s="400"/>
      <c r="AS74" s="400"/>
      <c r="AT74" s="400"/>
      <c r="AU74" s="400"/>
      <c r="AV74" s="400"/>
      <c r="AW74" s="400"/>
      <c r="AX74" s="400"/>
      <c r="AY74" s="400"/>
      <c r="AZ74" s="400"/>
      <c r="BA74" s="400"/>
      <c r="BB74" s="400"/>
      <c r="BC74" s="400"/>
      <c r="BD74" s="400"/>
      <c r="BE74" s="400"/>
      <c r="BF74" s="400"/>
      <c r="BG74" s="400"/>
      <c r="BH74" s="400"/>
      <c r="BI74" s="400"/>
      <c r="BJ74" s="400"/>
      <c r="BK74" s="400"/>
      <c r="BL74" s="400"/>
      <c r="BM74" s="400"/>
      <c r="BN74" s="400"/>
      <c r="BO74" s="400"/>
      <c r="BP74" s="400"/>
      <c r="BQ74" s="400"/>
      <c r="BR74" s="400"/>
      <c r="BS74" s="400"/>
      <c r="BT74" s="400"/>
      <c r="BU74" s="400"/>
      <c r="BV74" s="400"/>
      <c r="BW74" s="400"/>
      <c r="BX74" s="400"/>
      <c r="BY74" s="400"/>
      <c r="BZ74" s="400"/>
      <c r="CA74" s="400"/>
      <c r="CB74" s="400"/>
      <c r="CC74" s="400"/>
      <c r="CD74" s="400"/>
      <c r="CE74" s="400"/>
      <c r="CF74" s="400"/>
      <c r="CG74" s="400"/>
      <c r="CH74" s="400"/>
      <c r="CI74" s="400"/>
      <c r="CJ74" s="400"/>
      <c r="CK74" s="400"/>
      <c r="CL74" s="400"/>
      <c r="CM74" s="400"/>
      <c r="CN74" s="400"/>
      <c r="CO74" s="400"/>
      <c r="CP74" s="400"/>
      <c r="CQ74" s="400"/>
      <c r="CR74" s="400"/>
      <c r="CS74" s="400"/>
      <c r="CT74" s="400"/>
      <c r="CU74" s="400"/>
      <c r="CV74" s="400"/>
      <c r="CW74" s="400"/>
      <c r="CX74" s="400"/>
      <c r="CY74" s="400"/>
      <c r="CZ74" s="400"/>
      <c r="DA74" s="400"/>
      <c r="DB74" s="400"/>
      <c r="DC74" s="400"/>
      <c r="DD74" s="400"/>
      <c r="DE74" s="400"/>
      <c r="DF74" s="400"/>
      <c r="DG74" s="400"/>
      <c r="DH74" s="400"/>
      <c r="DI74" s="400"/>
      <c r="DJ74" s="400"/>
      <c r="DK74" s="400"/>
      <c r="DL74" s="400"/>
      <c r="DM74" s="400"/>
      <c r="DN74" s="400"/>
      <c r="DO74" s="400"/>
      <c r="DP74" s="400"/>
      <c r="DQ74" s="400"/>
      <c r="DR74" s="400"/>
      <c r="DS74" s="400"/>
      <c r="DT74" s="400"/>
      <c r="DU74" s="400"/>
      <c r="DV74" s="400"/>
      <c r="DW74" s="400"/>
      <c r="DX74" s="400"/>
      <c r="DY74" s="400"/>
      <c r="DZ74" s="400"/>
      <c r="EA74" s="400"/>
      <c r="EB74" s="400"/>
      <c r="EC74" s="400"/>
      <c r="ED74" s="400"/>
      <c r="EE74" s="400"/>
      <c r="EF74" s="400"/>
      <c r="EG74" s="400"/>
      <c r="EH74" s="400"/>
      <c r="EI74" s="400"/>
      <c r="EJ74" s="400"/>
      <c r="EK74" s="400"/>
      <c r="EL74" s="400"/>
      <c r="EM74" s="400"/>
      <c r="EN74" s="400"/>
      <c r="EO74" s="400"/>
      <c r="EP74" s="400"/>
      <c r="EQ74" s="400"/>
      <c r="ER74" s="400"/>
      <c r="ES74" s="400"/>
      <c r="ET74" s="400"/>
      <c r="EU74" s="400"/>
      <c r="EV74" s="400"/>
      <c r="EW74" s="400"/>
      <c r="EX74" s="400"/>
      <c r="EY74" s="400"/>
      <c r="EZ74" s="400"/>
      <c r="FA74" s="400"/>
      <c r="FB74" s="400"/>
      <c r="FC74" s="400"/>
      <c r="FD74" s="400"/>
      <c r="FE74" s="400"/>
      <c r="FF74" s="400"/>
      <c r="FG74" s="400"/>
      <c r="FH74" s="400"/>
      <c r="FI74" s="400"/>
      <c r="FJ74" s="400"/>
      <c r="FK74" s="400"/>
      <c r="FL74" s="400"/>
      <c r="FM74" s="400"/>
      <c r="FN74" s="400"/>
      <c r="FO74" s="400"/>
      <c r="FP74" s="400"/>
      <c r="FQ74" s="400"/>
      <c r="FR74" s="400"/>
      <c r="FS74" s="400"/>
      <c r="FT74" s="400"/>
      <c r="FU74" s="400"/>
      <c r="FV74" s="400"/>
      <c r="FW74" s="400"/>
      <c r="FX74" s="400"/>
      <c r="FY74" s="400"/>
      <c r="FZ74" s="400"/>
      <c r="GA74" s="400"/>
      <c r="GB74" s="400"/>
      <c r="GC74" s="400"/>
      <c r="GD74" s="400"/>
      <c r="GE74" s="400"/>
      <c r="GF74" s="400"/>
      <c r="GG74" s="400"/>
      <c r="GH74" s="400"/>
      <c r="GI74" s="400"/>
      <c r="GJ74" s="400"/>
      <c r="GK74" s="400"/>
      <c r="GL74" s="400"/>
      <c r="GM74" s="400"/>
      <c r="GN74" s="400"/>
      <c r="GO74" s="400"/>
      <c r="GP74" s="400"/>
      <c r="GQ74" s="400"/>
      <c r="GR74" s="400"/>
      <c r="GS74" s="400"/>
      <c r="GT74" s="400"/>
      <c r="GU74" s="400"/>
      <c r="GV74" s="400"/>
      <c r="GW74" s="400"/>
      <c r="GX74" s="400"/>
      <c r="GY74" s="400"/>
      <c r="GZ74" s="400"/>
      <c r="HA74" s="400"/>
      <c r="HB74" s="400"/>
      <c r="HC74" s="400"/>
      <c r="HD74" s="400"/>
      <c r="HE74" s="400"/>
      <c r="HF74" s="400"/>
      <c r="HG74" s="400"/>
      <c r="HH74" s="400"/>
      <c r="HI74" s="400"/>
      <c r="HJ74" s="400"/>
      <c r="HK74" s="400"/>
      <c r="HL74" s="400"/>
      <c r="HM74" s="400"/>
      <c r="HN74" s="400"/>
      <c r="HO74" s="400"/>
      <c r="HP74" s="400"/>
      <c r="HQ74" s="400"/>
      <c r="HR74" s="400"/>
      <c r="HS74" s="400"/>
      <c r="HT74" s="400"/>
      <c r="HU74" s="400"/>
      <c r="HV74" s="400"/>
      <c r="HW74" s="400"/>
      <c r="HX74" s="400"/>
      <c r="HY74" s="400"/>
      <c r="HZ74" s="400"/>
      <c r="IA74" s="400"/>
      <c r="IB74" s="400"/>
      <c r="IC74" s="400"/>
      <c r="ID74" s="400"/>
      <c r="IE74" s="400"/>
      <c r="IF74" s="400"/>
      <c r="IG74" s="400"/>
      <c r="IH74" s="400"/>
      <c r="II74" s="400"/>
      <c r="IJ74" s="400"/>
      <c r="IK74" s="400"/>
      <c r="IL74" s="400"/>
      <c r="IM74" s="400"/>
      <c r="IN74" s="400"/>
      <c r="IO74" s="400"/>
      <c r="IP74" s="400"/>
      <c r="IQ74" s="400"/>
      <c r="IR74" s="400"/>
      <c r="IS74" s="400"/>
      <c r="IT74" s="400"/>
      <c r="IU74" s="400"/>
      <c r="IV74" s="400"/>
      <c r="IW74" s="400"/>
    </row>
    <row r="75" spans="1:257" s="401" customFormat="1" x14ac:dyDescent="0.2">
      <c r="A75" s="400"/>
      <c r="B75" s="243"/>
      <c r="C75" s="431"/>
      <c r="D75" s="432" t="s">
        <v>797</v>
      </c>
      <c r="E75" s="433"/>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0"/>
      <c r="AL75" s="400"/>
      <c r="AM75" s="400"/>
      <c r="AN75" s="400"/>
      <c r="AO75" s="400"/>
      <c r="AP75" s="400"/>
      <c r="AQ75" s="400"/>
      <c r="AR75" s="400"/>
      <c r="AS75" s="400"/>
      <c r="AT75" s="400"/>
      <c r="AU75" s="400"/>
      <c r="AV75" s="400"/>
      <c r="AW75" s="400"/>
      <c r="AX75" s="400"/>
      <c r="AY75" s="400"/>
      <c r="AZ75" s="400"/>
      <c r="BA75" s="400"/>
      <c r="BB75" s="400"/>
      <c r="BC75" s="400"/>
      <c r="BD75" s="400"/>
      <c r="BE75" s="400"/>
      <c r="BF75" s="400"/>
      <c r="BG75" s="400"/>
      <c r="BH75" s="400"/>
      <c r="BI75" s="400"/>
      <c r="BJ75" s="400"/>
      <c r="BK75" s="400"/>
      <c r="BL75" s="400"/>
      <c r="BM75" s="400"/>
      <c r="BN75" s="400"/>
      <c r="BO75" s="400"/>
      <c r="BP75" s="400"/>
      <c r="BQ75" s="400"/>
      <c r="BR75" s="400"/>
      <c r="BS75" s="400"/>
      <c r="BT75" s="400"/>
      <c r="BU75" s="400"/>
      <c r="BV75" s="400"/>
      <c r="BW75" s="400"/>
      <c r="BX75" s="400"/>
      <c r="BY75" s="400"/>
      <c r="BZ75" s="400"/>
      <c r="CA75" s="400"/>
      <c r="CB75" s="400"/>
      <c r="CC75" s="400"/>
      <c r="CD75" s="400"/>
      <c r="CE75" s="400"/>
      <c r="CF75" s="400"/>
      <c r="CG75" s="400"/>
      <c r="CH75" s="400"/>
      <c r="CI75" s="400"/>
      <c r="CJ75" s="400"/>
      <c r="CK75" s="400"/>
      <c r="CL75" s="400"/>
      <c r="CM75" s="400"/>
      <c r="CN75" s="400"/>
      <c r="CO75" s="400"/>
      <c r="CP75" s="400"/>
      <c r="CQ75" s="400"/>
      <c r="CR75" s="400"/>
      <c r="CS75" s="400"/>
      <c r="CT75" s="400"/>
      <c r="CU75" s="400"/>
      <c r="CV75" s="400"/>
      <c r="CW75" s="400"/>
      <c r="CX75" s="400"/>
      <c r="CY75" s="400"/>
      <c r="CZ75" s="400"/>
      <c r="DA75" s="400"/>
      <c r="DB75" s="400"/>
      <c r="DC75" s="400"/>
      <c r="DD75" s="400"/>
      <c r="DE75" s="400"/>
      <c r="DF75" s="400"/>
      <c r="DG75" s="400"/>
      <c r="DH75" s="400"/>
      <c r="DI75" s="400"/>
      <c r="DJ75" s="400"/>
      <c r="DK75" s="400"/>
      <c r="DL75" s="400"/>
      <c r="DM75" s="400"/>
      <c r="DN75" s="400"/>
      <c r="DO75" s="400"/>
      <c r="DP75" s="400"/>
      <c r="DQ75" s="400"/>
      <c r="DR75" s="400"/>
      <c r="DS75" s="400"/>
      <c r="DT75" s="400"/>
      <c r="DU75" s="400"/>
      <c r="DV75" s="400"/>
      <c r="DW75" s="400"/>
      <c r="DX75" s="400"/>
      <c r="DY75" s="400"/>
      <c r="DZ75" s="400"/>
      <c r="EA75" s="400"/>
      <c r="EB75" s="400"/>
      <c r="EC75" s="400"/>
      <c r="ED75" s="400"/>
      <c r="EE75" s="400"/>
      <c r="EF75" s="400"/>
      <c r="EG75" s="400"/>
      <c r="EH75" s="400"/>
      <c r="EI75" s="400"/>
      <c r="EJ75" s="400"/>
      <c r="EK75" s="400"/>
      <c r="EL75" s="400"/>
      <c r="EM75" s="400"/>
      <c r="EN75" s="400"/>
      <c r="EO75" s="400"/>
      <c r="EP75" s="400"/>
      <c r="EQ75" s="400"/>
      <c r="ER75" s="400"/>
      <c r="ES75" s="400"/>
      <c r="ET75" s="400"/>
      <c r="EU75" s="400"/>
      <c r="EV75" s="400"/>
      <c r="EW75" s="400"/>
      <c r="EX75" s="400"/>
      <c r="EY75" s="400"/>
      <c r="EZ75" s="400"/>
      <c r="FA75" s="400"/>
      <c r="FB75" s="400"/>
      <c r="FC75" s="400"/>
      <c r="FD75" s="400"/>
      <c r="FE75" s="400"/>
      <c r="FF75" s="400"/>
      <c r="FG75" s="400"/>
      <c r="FH75" s="400"/>
      <c r="FI75" s="400"/>
      <c r="FJ75" s="400"/>
      <c r="FK75" s="400"/>
      <c r="FL75" s="400"/>
      <c r="FM75" s="400"/>
      <c r="FN75" s="400"/>
      <c r="FO75" s="400"/>
      <c r="FP75" s="400"/>
      <c r="FQ75" s="400"/>
      <c r="FR75" s="400"/>
      <c r="FS75" s="400"/>
      <c r="FT75" s="400"/>
      <c r="FU75" s="400"/>
      <c r="FV75" s="400"/>
      <c r="FW75" s="400"/>
      <c r="FX75" s="400"/>
      <c r="FY75" s="400"/>
      <c r="FZ75" s="400"/>
      <c r="GA75" s="400"/>
      <c r="GB75" s="400"/>
      <c r="GC75" s="400"/>
      <c r="GD75" s="400"/>
      <c r="GE75" s="400"/>
      <c r="GF75" s="400"/>
      <c r="GG75" s="400"/>
      <c r="GH75" s="400"/>
      <c r="GI75" s="400"/>
      <c r="GJ75" s="400"/>
      <c r="GK75" s="400"/>
      <c r="GL75" s="400"/>
      <c r="GM75" s="400"/>
      <c r="GN75" s="400"/>
      <c r="GO75" s="400"/>
      <c r="GP75" s="400"/>
      <c r="GQ75" s="400"/>
      <c r="GR75" s="400"/>
      <c r="GS75" s="400"/>
      <c r="GT75" s="400"/>
      <c r="GU75" s="400"/>
      <c r="GV75" s="400"/>
      <c r="GW75" s="400"/>
      <c r="GX75" s="400"/>
      <c r="GY75" s="400"/>
      <c r="GZ75" s="400"/>
      <c r="HA75" s="400"/>
      <c r="HB75" s="400"/>
      <c r="HC75" s="400"/>
      <c r="HD75" s="400"/>
      <c r="HE75" s="400"/>
      <c r="HF75" s="400"/>
      <c r="HG75" s="400"/>
      <c r="HH75" s="400"/>
      <c r="HI75" s="400"/>
      <c r="HJ75" s="400"/>
      <c r="HK75" s="400"/>
      <c r="HL75" s="400"/>
      <c r="HM75" s="400"/>
      <c r="HN75" s="400"/>
      <c r="HO75" s="400"/>
      <c r="HP75" s="400"/>
      <c r="HQ75" s="400"/>
      <c r="HR75" s="400"/>
      <c r="HS75" s="400"/>
      <c r="HT75" s="400"/>
      <c r="HU75" s="400"/>
      <c r="HV75" s="400"/>
      <c r="HW75" s="400"/>
      <c r="HX75" s="400"/>
      <c r="HY75" s="400"/>
      <c r="HZ75" s="400"/>
      <c r="IA75" s="400"/>
      <c r="IB75" s="400"/>
      <c r="IC75" s="400"/>
      <c r="ID75" s="400"/>
      <c r="IE75" s="400"/>
      <c r="IF75" s="400"/>
      <c r="IG75" s="400"/>
      <c r="IH75" s="400"/>
      <c r="II75" s="400"/>
      <c r="IJ75" s="400"/>
      <c r="IK75" s="400"/>
      <c r="IL75" s="400"/>
      <c r="IM75" s="400"/>
      <c r="IN75" s="400"/>
      <c r="IO75" s="400"/>
      <c r="IP75" s="400"/>
      <c r="IQ75" s="400"/>
      <c r="IR75" s="400"/>
      <c r="IS75" s="400"/>
      <c r="IT75" s="400"/>
      <c r="IU75" s="400"/>
      <c r="IV75" s="400"/>
      <c r="IW75" s="400"/>
    </row>
    <row r="76" spans="1:257" s="401" customFormat="1" x14ac:dyDescent="0.2">
      <c r="A76" s="400"/>
      <c r="B76" s="243"/>
      <c r="C76" s="431"/>
      <c r="D76" s="432" t="s">
        <v>798</v>
      </c>
      <c r="E76" s="433"/>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0"/>
      <c r="AY76" s="400"/>
      <c r="AZ76" s="400"/>
      <c r="BA76" s="400"/>
      <c r="BB76" s="400"/>
      <c r="BC76" s="400"/>
      <c r="BD76" s="400"/>
      <c r="BE76" s="400"/>
      <c r="BF76" s="400"/>
      <c r="BG76" s="400"/>
      <c r="BH76" s="400"/>
      <c r="BI76" s="400"/>
      <c r="BJ76" s="400"/>
      <c r="BK76" s="400"/>
      <c r="BL76" s="400"/>
      <c r="BM76" s="400"/>
      <c r="BN76" s="400"/>
      <c r="BO76" s="400"/>
      <c r="BP76" s="400"/>
      <c r="BQ76" s="400"/>
      <c r="BR76" s="400"/>
      <c r="BS76" s="400"/>
      <c r="BT76" s="400"/>
      <c r="BU76" s="400"/>
      <c r="BV76" s="400"/>
      <c r="BW76" s="400"/>
      <c r="BX76" s="400"/>
      <c r="BY76" s="400"/>
      <c r="BZ76" s="400"/>
      <c r="CA76" s="400"/>
      <c r="CB76" s="400"/>
      <c r="CC76" s="400"/>
      <c r="CD76" s="400"/>
      <c r="CE76" s="400"/>
      <c r="CF76" s="400"/>
      <c r="CG76" s="400"/>
      <c r="CH76" s="400"/>
      <c r="CI76" s="400"/>
      <c r="CJ76" s="400"/>
      <c r="CK76" s="400"/>
      <c r="CL76" s="400"/>
      <c r="CM76" s="400"/>
      <c r="CN76" s="400"/>
      <c r="CO76" s="400"/>
      <c r="CP76" s="400"/>
      <c r="CQ76" s="400"/>
      <c r="CR76" s="400"/>
      <c r="CS76" s="400"/>
      <c r="CT76" s="400"/>
      <c r="CU76" s="400"/>
      <c r="CV76" s="400"/>
      <c r="CW76" s="400"/>
      <c r="CX76" s="400"/>
      <c r="CY76" s="400"/>
      <c r="CZ76" s="400"/>
      <c r="DA76" s="400"/>
      <c r="DB76" s="400"/>
      <c r="DC76" s="400"/>
      <c r="DD76" s="400"/>
      <c r="DE76" s="400"/>
      <c r="DF76" s="400"/>
      <c r="DG76" s="400"/>
      <c r="DH76" s="400"/>
      <c r="DI76" s="400"/>
      <c r="DJ76" s="400"/>
      <c r="DK76" s="400"/>
      <c r="DL76" s="400"/>
      <c r="DM76" s="400"/>
      <c r="DN76" s="400"/>
      <c r="DO76" s="400"/>
      <c r="DP76" s="400"/>
      <c r="DQ76" s="400"/>
      <c r="DR76" s="400"/>
      <c r="DS76" s="400"/>
      <c r="DT76" s="400"/>
      <c r="DU76" s="400"/>
      <c r="DV76" s="400"/>
      <c r="DW76" s="400"/>
      <c r="DX76" s="400"/>
      <c r="DY76" s="400"/>
      <c r="DZ76" s="400"/>
      <c r="EA76" s="400"/>
      <c r="EB76" s="400"/>
      <c r="EC76" s="400"/>
      <c r="ED76" s="400"/>
      <c r="EE76" s="400"/>
      <c r="EF76" s="400"/>
      <c r="EG76" s="400"/>
      <c r="EH76" s="400"/>
      <c r="EI76" s="400"/>
      <c r="EJ76" s="400"/>
      <c r="EK76" s="400"/>
      <c r="EL76" s="400"/>
      <c r="EM76" s="400"/>
      <c r="EN76" s="400"/>
      <c r="EO76" s="400"/>
      <c r="EP76" s="400"/>
      <c r="EQ76" s="400"/>
      <c r="ER76" s="400"/>
      <c r="ES76" s="400"/>
      <c r="ET76" s="400"/>
      <c r="EU76" s="400"/>
      <c r="EV76" s="400"/>
      <c r="EW76" s="400"/>
      <c r="EX76" s="400"/>
      <c r="EY76" s="400"/>
      <c r="EZ76" s="400"/>
      <c r="FA76" s="400"/>
      <c r="FB76" s="400"/>
      <c r="FC76" s="400"/>
      <c r="FD76" s="400"/>
      <c r="FE76" s="400"/>
      <c r="FF76" s="400"/>
      <c r="FG76" s="400"/>
      <c r="FH76" s="400"/>
      <c r="FI76" s="400"/>
      <c r="FJ76" s="400"/>
      <c r="FK76" s="400"/>
      <c r="FL76" s="400"/>
      <c r="FM76" s="400"/>
      <c r="FN76" s="400"/>
      <c r="FO76" s="400"/>
      <c r="FP76" s="400"/>
      <c r="FQ76" s="400"/>
      <c r="FR76" s="400"/>
      <c r="FS76" s="400"/>
      <c r="FT76" s="400"/>
      <c r="FU76" s="400"/>
      <c r="FV76" s="400"/>
      <c r="FW76" s="400"/>
      <c r="FX76" s="400"/>
      <c r="FY76" s="400"/>
      <c r="FZ76" s="400"/>
      <c r="GA76" s="400"/>
      <c r="GB76" s="400"/>
      <c r="GC76" s="400"/>
      <c r="GD76" s="400"/>
      <c r="GE76" s="400"/>
      <c r="GF76" s="400"/>
      <c r="GG76" s="400"/>
      <c r="GH76" s="400"/>
      <c r="GI76" s="400"/>
      <c r="GJ76" s="400"/>
      <c r="GK76" s="400"/>
      <c r="GL76" s="400"/>
      <c r="GM76" s="400"/>
      <c r="GN76" s="400"/>
      <c r="GO76" s="400"/>
      <c r="GP76" s="400"/>
      <c r="GQ76" s="400"/>
      <c r="GR76" s="400"/>
      <c r="GS76" s="400"/>
      <c r="GT76" s="400"/>
      <c r="GU76" s="400"/>
      <c r="GV76" s="400"/>
      <c r="GW76" s="400"/>
      <c r="GX76" s="400"/>
      <c r="GY76" s="400"/>
      <c r="GZ76" s="400"/>
      <c r="HA76" s="400"/>
      <c r="HB76" s="400"/>
      <c r="HC76" s="400"/>
      <c r="HD76" s="400"/>
      <c r="HE76" s="400"/>
      <c r="HF76" s="400"/>
      <c r="HG76" s="400"/>
      <c r="HH76" s="400"/>
      <c r="HI76" s="400"/>
      <c r="HJ76" s="400"/>
      <c r="HK76" s="400"/>
      <c r="HL76" s="400"/>
      <c r="HM76" s="400"/>
      <c r="HN76" s="400"/>
      <c r="HO76" s="400"/>
      <c r="HP76" s="400"/>
      <c r="HQ76" s="400"/>
      <c r="HR76" s="400"/>
      <c r="HS76" s="400"/>
      <c r="HT76" s="400"/>
      <c r="HU76" s="400"/>
      <c r="HV76" s="400"/>
      <c r="HW76" s="400"/>
      <c r="HX76" s="400"/>
      <c r="HY76" s="400"/>
      <c r="HZ76" s="400"/>
      <c r="IA76" s="400"/>
      <c r="IB76" s="400"/>
      <c r="IC76" s="400"/>
      <c r="ID76" s="400"/>
      <c r="IE76" s="400"/>
      <c r="IF76" s="400"/>
      <c r="IG76" s="400"/>
      <c r="IH76" s="400"/>
      <c r="II76" s="400"/>
      <c r="IJ76" s="400"/>
      <c r="IK76" s="400"/>
      <c r="IL76" s="400"/>
      <c r="IM76" s="400"/>
      <c r="IN76" s="400"/>
      <c r="IO76" s="400"/>
      <c r="IP76" s="400"/>
      <c r="IQ76" s="400"/>
      <c r="IR76" s="400"/>
      <c r="IS76" s="400"/>
      <c r="IT76" s="400"/>
      <c r="IU76" s="400"/>
      <c r="IV76" s="400"/>
      <c r="IW76" s="400"/>
    </row>
    <row r="77" spans="1:257" s="401" customFormat="1" x14ac:dyDescent="0.2">
      <c r="A77" s="400"/>
      <c r="B77" s="243"/>
      <c r="C77" s="431"/>
      <c r="D77" s="432" t="s">
        <v>799</v>
      </c>
      <c r="E77" s="433"/>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0"/>
      <c r="BM77" s="400"/>
      <c r="BN77" s="400"/>
      <c r="BO77" s="400"/>
      <c r="BP77" s="400"/>
      <c r="BQ77" s="400"/>
      <c r="BR77" s="400"/>
      <c r="BS77" s="400"/>
      <c r="BT77" s="400"/>
      <c r="BU77" s="400"/>
      <c r="BV77" s="400"/>
      <c r="BW77" s="400"/>
      <c r="BX77" s="400"/>
      <c r="BY77" s="400"/>
      <c r="BZ77" s="400"/>
      <c r="CA77" s="400"/>
      <c r="CB77" s="400"/>
      <c r="CC77" s="400"/>
      <c r="CD77" s="400"/>
      <c r="CE77" s="400"/>
      <c r="CF77" s="400"/>
      <c r="CG77" s="400"/>
      <c r="CH77" s="400"/>
      <c r="CI77" s="400"/>
      <c r="CJ77" s="400"/>
      <c r="CK77" s="400"/>
      <c r="CL77" s="400"/>
      <c r="CM77" s="400"/>
      <c r="CN77" s="400"/>
      <c r="CO77" s="400"/>
      <c r="CP77" s="400"/>
      <c r="CQ77" s="400"/>
      <c r="CR77" s="400"/>
      <c r="CS77" s="400"/>
      <c r="CT77" s="400"/>
      <c r="CU77" s="400"/>
      <c r="CV77" s="400"/>
      <c r="CW77" s="400"/>
      <c r="CX77" s="400"/>
      <c r="CY77" s="400"/>
      <c r="CZ77" s="400"/>
      <c r="DA77" s="400"/>
      <c r="DB77" s="400"/>
      <c r="DC77" s="400"/>
      <c r="DD77" s="400"/>
      <c r="DE77" s="400"/>
      <c r="DF77" s="400"/>
      <c r="DG77" s="400"/>
      <c r="DH77" s="400"/>
      <c r="DI77" s="400"/>
      <c r="DJ77" s="400"/>
      <c r="DK77" s="400"/>
      <c r="DL77" s="400"/>
      <c r="DM77" s="400"/>
      <c r="DN77" s="400"/>
      <c r="DO77" s="400"/>
      <c r="DP77" s="400"/>
      <c r="DQ77" s="400"/>
      <c r="DR77" s="400"/>
      <c r="DS77" s="400"/>
      <c r="DT77" s="400"/>
      <c r="DU77" s="400"/>
      <c r="DV77" s="400"/>
      <c r="DW77" s="400"/>
      <c r="DX77" s="400"/>
      <c r="DY77" s="400"/>
      <c r="DZ77" s="400"/>
      <c r="EA77" s="400"/>
      <c r="EB77" s="400"/>
      <c r="EC77" s="400"/>
      <c r="ED77" s="400"/>
      <c r="EE77" s="400"/>
      <c r="EF77" s="400"/>
      <c r="EG77" s="400"/>
      <c r="EH77" s="400"/>
      <c r="EI77" s="400"/>
      <c r="EJ77" s="400"/>
      <c r="EK77" s="400"/>
      <c r="EL77" s="400"/>
      <c r="EM77" s="400"/>
      <c r="EN77" s="400"/>
      <c r="EO77" s="400"/>
      <c r="EP77" s="400"/>
      <c r="EQ77" s="400"/>
      <c r="ER77" s="400"/>
      <c r="ES77" s="400"/>
      <c r="ET77" s="400"/>
      <c r="EU77" s="400"/>
      <c r="EV77" s="400"/>
      <c r="EW77" s="400"/>
      <c r="EX77" s="400"/>
      <c r="EY77" s="400"/>
      <c r="EZ77" s="400"/>
      <c r="FA77" s="400"/>
      <c r="FB77" s="400"/>
      <c r="FC77" s="400"/>
      <c r="FD77" s="400"/>
      <c r="FE77" s="400"/>
      <c r="FF77" s="400"/>
      <c r="FG77" s="400"/>
      <c r="FH77" s="400"/>
      <c r="FI77" s="400"/>
      <c r="FJ77" s="400"/>
      <c r="FK77" s="400"/>
      <c r="FL77" s="400"/>
      <c r="FM77" s="400"/>
      <c r="FN77" s="400"/>
      <c r="FO77" s="400"/>
      <c r="FP77" s="400"/>
      <c r="FQ77" s="400"/>
      <c r="FR77" s="400"/>
      <c r="FS77" s="400"/>
      <c r="FT77" s="400"/>
      <c r="FU77" s="400"/>
      <c r="FV77" s="400"/>
      <c r="FW77" s="400"/>
      <c r="FX77" s="400"/>
      <c r="FY77" s="400"/>
      <c r="FZ77" s="400"/>
      <c r="GA77" s="400"/>
      <c r="GB77" s="400"/>
      <c r="GC77" s="400"/>
      <c r="GD77" s="400"/>
      <c r="GE77" s="400"/>
      <c r="GF77" s="400"/>
      <c r="GG77" s="400"/>
      <c r="GH77" s="400"/>
      <c r="GI77" s="400"/>
      <c r="GJ77" s="400"/>
      <c r="GK77" s="400"/>
      <c r="GL77" s="400"/>
      <c r="GM77" s="400"/>
      <c r="GN77" s="400"/>
      <c r="GO77" s="400"/>
      <c r="GP77" s="400"/>
      <c r="GQ77" s="400"/>
      <c r="GR77" s="400"/>
      <c r="GS77" s="400"/>
      <c r="GT77" s="400"/>
      <c r="GU77" s="400"/>
      <c r="GV77" s="400"/>
      <c r="GW77" s="400"/>
      <c r="GX77" s="400"/>
      <c r="GY77" s="400"/>
      <c r="GZ77" s="400"/>
      <c r="HA77" s="400"/>
      <c r="HB77" s="400"/>
      <c r="HC77" s="400"/>
      <c r="HD77" s="400"/>
      <c r="HE77" s="400"/>
      <c r="HF77" s="400"/>
      <c r="HG77" s="400"/>
      <c r="HH77" s="400"/>
      <c r="HI77" s="400"/>
      <c r="HJ77" s="400"/>
      <c r="HK77" s="400"/>
      <c r="HL77" s="400"/>
      <c r="HM77" s="400"/>
      <c r="HN77" s="400"/>
      <c r="HO77" s="400"/>
      <c r="HP77" s="400"/>
      <c r="HQ77" s="400"/>
      <c r="HR77" s="400"/>
      <c r="HS77" s="400"/>
      <c r="HT77" s="400"/>
      <c r="HU77" s="400"/>
      <c r="HV77" s="400"/>
      <c r="HW77" s="400"/>
      <c r="HX77" s="400"/>
      <c r="HY77" s="400"/>
      <c r="HZ77" s="400"/>
      <c r="IA77" s="400"/>
      <c r="IB77" s="400"/>
      <c r="IC77" s="400"/>
      <c r="ID77" s="400"/>
      <c r="IE77" s="400"/>
      <c r="IF77" s="400"/>
      <c r="IG77" s="400"/>
      <c r="IH77" s="400"/>
      <c r="II77" s="400"/>
      <c r="IJ77" s="400"/>
      <c r="IK77" s="400"/>
      <c r="IL77" s="400"/>
      <c r="IM77" s="400"/>
      <c r="IN77" s="400"/>
      <c r="IO77" s="400"/>
      <c r="IP77" s="400"/>
      <c r="IQ77" s="400"/>
      <c r="IR77" s="400"/>
      <c r="IS77" s="400"/>
      <c r="IT77" s="400"/>
      <c r="IU77" s="400"/>
      <c r="IV77" s="400"/>
      <c r="IW77" s="400"/>
    </row>
    <row r="78" spans="1:257" s="401" customFormat="1" x14ac:dyDescent="0.2">
      <c r="A78" s="400"/>
      <c r="B78" s="243"/>
      <c r="C78" s="431"/>
      <c r="D78" s="432" t="s">
        <v>800</v>
      </c>
      <c r="E78" s="433"/>
      <c r="F78" s="400"/>
      <c r="G78" s="400"/>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c r="AN78" s="400"/>
      <c r="AO78" s="400"/>
      <c r="AP78" s="400"/>
      <c r="AQ78" s="400"/>
      <c r="AR78" s="400"/>
      <c r="AS78" s="400"/>
      <c r="AT78" s="400"/>
      <c r="AU78" s="400"/>
      <c r="AV78" s="400"/>
      <c r="AW78" s="400"/>
      <c r="AX78" s="400"/>
      <c r="AY78" s="400"/>
      <c r="AZ78" s="400"/>
      <c r="BA78" s="400"/>
      <c r="BB78" s="400"/>
      <c r="BC78" s="400"/>
      <c r="BD78" s="400"/>
      <c r="BE78" s="400"/>
      <c r="BF78" s="400"/>
      <c r="BG78" s="400"/>
      <c r="BH78" s="400"/>
      <c r="BI78" s="400"/>
      <c r="BJ78" s="400"/>
      <c r="BK78" s="400"/>
      <c r="BL78" s="400"/>
      <c r="BM78" s="400"/>
      <c r="BN78" s="400"/>
      <c r="BO78" s="400"/>
      <c r="BP78" s="400"/>
      <c r="BQ78" s="400"/>
      <c r="BR78" s="400"/>
      <c r="BS78" s="400"/>
      <c r="BT78" s="400"/>
      <c r="BU78" s="400"/>
      <c r="BV78" s="400"/>
      <c r="BW78" s="400"/>
      <c r="BX78" s="400"/>
      <c r="BY78" s="400"/>
      <c r="BZ78" s="400"/>
      <c r="CA78" s="400"/>
      <c r="CB78" s="400"/>
      <c r="CC78" s="400"/>
      <c r="CD78" s="400"/>
      <c r="CE78" s="400"/>
      <c r="CF78" s="400"/>
      <c r="CG78" s="400"/>
      <c r="CH78" s="400"/>
      <c r="CI78" s="400"/>
      <c r="CJ78" s="400"/>
      <c r="CK78" s="400"/>
      <c r="CL78" s="400"/>
      <c r="CM78" s="400"/>
      <c r="CN78" s="400"/>
      <c r="CO78" s="400"/>
      <c r="CP78" s="400"/>
      <c r="CQ78" s="400"/>
      <c r="CR78" s="400"/>
      <c r="CS78" s="400"/>
      <c r="CT78" s="400"/>
      <c r="CU78" s="400"/>
      <c r="CV78" s="400"/>
      <c r="CW78" s="400"/>
      <c r="CX78" s="400"/>
      <c r="CY78" s="400"/>
      <c r="CZ78" s="400"/>
      <c r="DA78" s="400"/>
      <c r="DB78" s="400"/>
      <c r="DC78" s="400"/>
      <c r="DD78" s="400"/>
      <c r="DE78" s="400"/>
      <c r="DF78" s="400"/>
      <c r="DG78" s="400"/>
      <c r="DH78" s="400"/>
      <c r="DI78" s="400"/>
      <c r="DJ78" s="400"/>
      <c r="DK78" s="400"/>
      <c r="DL78" s="400"/>
      <c r="DM78" s="400"/>
      <c r="DN78" s="400"/>
      <c r="DO78" s="400"/>
      <c r="DP78" s="400"/>
      <c r="DQ78" s="400"/>
      <c r="DR78" s="400"/>
      <c r="DS78" s="400"/>
      <c r="DT78" s="400"/>
      <c r="DU78" s="400"/>
      <c r="DV78" s="400"/>
      <c r="DW78" s="400"/>
      <c r="DX78" s="400"/>
      <c r="DY78" s="400"/>
      <c r="DZ78" s="400"/>
      <c r="EA78" s="400"/>
      <c r="EB78" s="400"/>
      <c r="EC78" s="400"/>
      <c r="ED78" s="400"/>
      <c r="EE78" s="400"/>
      <c r="EF78" s="400"/>
      <c r="EG78" s="400"/>
      <c r="EH78" s="400"/>
      <c r="EI78" s="400"/>
      <c r="EJ78" s="400"/>
      <c r="EK78" s="400"/>
      <c r="EL78" s="400"/>
      <c r="EM78" s="400"/>
      <c r="EN78" s="400"/>
      <c r="EO78" s="400"/>
      <c r="EP78" s="400"/>
      <c r="EQ78" s="400"/>
      <c r="ER78" s="400"/>
      <c r="ES78" s="400"/>
      <c r="ET78" s="400"/>
      <c r="EU78" s="400"/>
      <c r="EV78" s="400"/>
      <c r="EW78" s="400"/>
      <c r="EX78" s="400"/>
      <c r="EY78" s="400"/>
      <c r="EZ78" s="400"/>
      <c r="FA78" s="400"/>
      <c r="FB78" s="400"/>
      <c r="FC78" s="400"/>
      <c r="FD78" s="400"/>
      <c r="FE78" s="400"/>
      <c r="FF78" s="400"/>
      <c r="FG78" s="400"/>
      <c r="FH78" s="400"/>
      <c r="FI78" s="400"/>
      <c r="FJ78" s="400"/>
      <c r="FK78" s="400"/>
      <c r="FL78" s="400"/>
      <c r="FM78" s="400"/>
      <c r="FN78" s="400"/>
      <c r="FO78" s="400"/>
      <c r="FP78" s="400"/>
      <c r="FQ78" s="400"/>
      <c r="FR78" s="400"/>
      <c r="FS78" s="400"/>
      <c r="FT78" s="400"/>
      <c r="FU78" s="400"/>
      <c r="FV78" s="400"/>
      <c r="FW78" s="400"/>
      <c r="FX78" s="400"/>
      <c r="FY78" s="400"/>
      <c r="FZ78" s="400"/>
      <c r="GA78" s="400"/>
      <c r="GB78" s="400"/>
      <c r="GC78" s="400"/>
      <c r="GD78" s="400"/>
      <c r="GE78" s="400"/>
      <c r="GF78" s="400"/>
      <c r="GG78" s="400"/>
      <c r="GH78" s="400"/>
      <c r="GI78" s="400"/>
      <c r="GJ78" s="400"/>
      <c r="GK78" s="400"/>
      <c r="GL78" s="400"/>
      <c r="GM78" s="400"/>
      <c r="GN78" s="400"/>
      <c r="GO78" s="400"/>
      <c r="GP78" s="400"/>
      <c r="GQ78" s="400"/>
      <c r="GR78" s="400"/>
      <c r="GS78" s="400"/>
      <c r="GT78" s="400"/>
      <c r="GU78" s="400"/>
      <c r="GV78" s="400"/>
      <c r="GW78" s="400"/>
      <c r="GX78" s="400"/>
      <c r="GY78" s="400"/>
      <c r="GZ78" s="400"/>
      <c r="HA78" s="400"/>
      <c r="HB78" s="400"/>
      <c r="HC78" s="400"/>
      <c r="HD78" s="400"/>
      <c r="HE78" s="400"/>
      <c r="HF78" s="400"/>
      <c r="HG78" s="400"/>
      <c r="HH78" s="400"/>
      <c r="HI78" s="400"/>
      <c r="HJ78" s="400"/>
      <c r="HK78" s="400"/>
      <c r="HL78" s="400"/>
      <c r="HM78" s="400"/>
      <c r="HN78" s="400"/>
      <c r="HO78" s="400"/>
      <c r="HP78" s="400"/>
      <c r="HQ78" s="400"/>
      <c r="HR78" s="400"/>
      <c r="HS78" s="400"/>
      <c r="HT78" s="400"/>
      <c r="HU78" s="400"/>
      <c r="HV78" s="400"/>
      <c r="HW78" s="400"/>
      <c r="HX78" s="400"/>
      <c r="HY78" s="400"/>
      <c r="HZ78" s="400"/>
      <c r="IA78" s="400"/>
      <c r="IB78" s="400"/>
      <c r="IC78" s="400"/>
      <c r="ID78" s="400"/>
      <c r="IE78" s="400"/>
      <c r="IF78" s="400"/>
      <c r="IG78" s="400"/>
      <c r="IH78" s="400"/>
      <c r="II78" s="400"/>
      <c r="IJ78" s="400"/>
      <c r="IK78" s="400"/>
      <c r="IL78" s="400"/>
      <c r="IM78" s="400"/>
      <c r="IN78" s="400"/>
      <c r="IO78" s="400"/>
      <c r="IP78" s="400"/>
      <c r="IQ78" s="400"/>
      <c r="IR78" s="400"/>
      <c r="IS78" s="400"/>
      <c r="IT78" s="400"/>
      <c r="IU78" s="400"/>
      <c r="IV78" s="400"/>
      <c r="IW78" s="400"/>
    </row>
    <row r="79" spans="1:257" s="401" customFormat="1" x14ac:dyDescent="0.2">
      <c r="A79" s="400"/>
      <c r="B79" s="243"/>
      <c r="C79" s="431"/>
      <c r="D79" s="432" t="s">
        <v>801</v>
      </c>
      <c r="E79" s="433"/>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0"/>
      <c r="AY79" s="400"/>
      <c r="AZ79" s="400"/>
      <c r="BA79" s="400"/>
      <c r="BB79" s="400"/>
      <c r="BC79" s="400"/>
      <c r="BD79" s="400"/>
      <c r="BE79" s="400"/>
      <c r="BF79" s="400"/>
      <c r="BG79" s="400"/>
      <c r="BH79" s="400"/>
      <c r="BI79" s="400"/>
      <c r="BJ79" s="400"/>
      <c r="BK79" s="400"/>
      <c r="BL79" s="400"/>
      <c r="BM79" s="400"/>
      <c r="BN79" s="400"/>
      <c r="BO79" s="400"/>
      <c r="BP79" s="400"/>
      <c r="BQ79" s="400"/>
      <c r="BR79" s="400"/>
      <c r="BS79" s="400"/>
      <c r="BT79" s="400"/>
      <c r="BU79" s="400"/>
      <c r="BV79" s="400"/>
      <c r="BW79" s="400"/>
      <c r="BX79" s="400"/>
      <c r="BY79" s="400"/>
      <c r="BZ79" s="400"/>
      <c r="CA79" s="400"/>
      <c r="CB79" s="400"/>
      <c r="CC79" s="400"/>
      <c r="CD79" s="400"/>
      <c r="CE79" s="400"/>
      <c r="CF79" s="400"/>
      <c r="CG79" s="400"/>
      <c r="CH79" s="400"/>
      <c r="CI79" s="400"/>
      <c r="CJ79" s="400"/>
      <c r="CK79" s="400"/>
      <c r="CL79" s="400"/>
      <c r="CM79" s="400"/>
      <c r="CN79" s="400"/>
      <c r="CO79" s="400"/>
      <c r="CP79" s="400"/>
      <c r="CQ79" s="400"/>
      <c r="CR79" s="400"/>
      <c r="CS79" s="400"/>
      <c r="CT79" s="400"/>
      <c r="CU79" s="400"/>
      <c r="CV79" s="400"/>
      <c r="CW79" s="400"/>
      <c r="CX79" s="400"/>
      <c r="CY79" s="400"/>
      <c r="CZ79" s="400"/>
      <c r="DA79" s="400"/>
      <c r="DB79" s="400"/>
      <c r="DC79" s="400"/>
      <c r="DD79" s="400"/>
      <c r="DE79" s="400"/>
      <c r="DF79" s="400"/>
      <c r="DG79" s="400"/>
      <c r="DH79" s="400"/>
      <c r="DI79" s="400"/>
      <c r="DJ79" s="400"/>
      <c r="DK79" s="400"/>
      <c r="DL79" s="400"/>
      <c r="DM79" s="400"/>
      <c r="DN79" s="400"/>
      <c r="DO79" s="400"/>
      <c r="DP79" s="400"/>
      <c r="DQ79" s="400"/>
      <c r="DR79" s="400"/>
      <c r="DS79" s="400"/>
      <c r="DT79" s="400"/>
      <c r="DU79" s="400"/>
      <c r="DV79" s="400"/>
      <c r="DW79" s="400"/>
      <c r="DX79" s="400"/>
      <c r="DY79" s="400"/>
      <c r="DZ79" s="400"/>
      <c r="EA79" s="400"/>
      <c r="EB79" s="400"/>
      <c r="EC79" s="400"/>
      <c r="ED79" s="400"/>
      <c r="EE79" s="400"/>
      <c r="EF79" s="400"/>
      <c r="EG79" s="400"/>
      <c r="EH79" s="400"/>
      <c r="EI79" s="400"/>
      <c r="EJ79" s="400"/>
      <c r="EK79" s="400"/>
      <c r="EL79" s="400"/>
      <c r="EM79" s="400"/>
      <c r="EN79" s="400"/>
      <c r="EO79" s="400"/>
      <c r="EP79" s="400"/>
      <c r="EQ79" s="400"/>
      <c r="ER79" s="400"/>
      <c r="ES79" s="400"/>
      <c r="ET79" s="400"/>
      <c r="EU79" s="400"/>
      <c r="EV79" s="400"/>
      <c r="EW79" s="400"/>
      <c r="EX79" s="400"/>
      <c r="EY79" s="400"/>
      <c r="EZ79" s="400"/>
      <c r="FA79" s="400"/>
      <c r="FB79" s="400"/>
      <c r="FC79" s="400"/>
      <c r="FD79" s="400"/>
      <c r="FE79" s="400"/>
      <c r="FF79" s="400"/>
      <c r="FG79" s="400"/>
      <c r="FH79" s="400"/>
      <c r="FI79" s="400"/>
      <c r="FJ79" s="400"/>
      <c r="FK79" s="400"/>
      <c r="FL79" s="400"/>
      <c r="FM79" s="400"/>
      <c r="FN79" s="400"/>
      <c r="FO79" s="400"/>
      <c r="FP79" s="400"/>
      <c r="FQ79" s="400"/>
      <c r="FR79" s="400"/>
      <c r="FS79" s="400"/>
      <c r="FT79" s="400"/>
      <c r="FU79" s="400"/>
      <c r="FV79" s="400"/>
      <c r="FW79" s="400"/>
      <c r="FX79" s="400"/>
      <c r="FY79" s="400"/>
      <c r="FZ79" s="400"/>
      <c r="GA79" s="400"/>
      <c r="GB79" s="400"/>
      <c r="GC79" s="400"/>
      <c r="GD79" s="400"/>
      <c r="GE79" s="400"/>
      <c r="GF79" s="400"/>
      <c r="GG79" s="400"/>
      <c r="GH79" s="400"/>
      <c r="GI79" s="400"/>
      <c r="GJ79" s="400"/>
      <c r="GK79" s="400"/>
      <c r="GL79" s="400"/>
      <c r="GM79" s="400"/>
      <c r="GN79" s="400"/>
      <c r="GO79" s="400"/>
      <c r="GP79" s="400"/>
      <c r="GQ79" s="400"/>
      <c r="GR79" s="400"/>
      <c r="GS79" s="400"/>
      <c r="GT79" s="400"/>
      <c r="GU79" s="400"/>
      <c r="GV79" s="400"/>
      <c r="GW79" s="400"/>
      <c r="GX79" s="400"/>
      <c r="GY79" s="400"/>
      <c r="GZ79" s="400"/>
      <c r="HA79" s="400"/>
      <c r="HB79" s="400"/>
      <c r="HC79" s="400"/>
      <c r="HD79" s="400"/>
      <c r="HE79" s="400"/>
      <c r="HF79" s="400"/>
      <c r="HG79" s="400"/>
      <c r="HH79" s="400"/>
      <c r="HI79" s="400"/>
      <c r="HJ79" s="400"/>
      <c r="HK79" s="400"/>
      <c r="HL79" s="400"/>
      <c r="HM79" s="400"/>
      <c r="HN79" s="400"/>
      <c r="HO79" s="400"/>
      <c r="HP79" s="400"/>
      <c r="HQ79" s="400"/>
      <c r="HR79" s="400"/>
      <c r="HS79" s="400"/>
      <c r="HT79" s="400"/>
      <c r="HU79" s="400"/>
      <c r="HV79" s="400"/>
      <c r="HW79" s="400"/>
      <c r="HX79" s="400"/>
      <c r="HY79" s="400"/>
      <c r="HZ79" s="400"/>
      <c r="IA79" s="400"/>
      <c r="IB79" s="400"/>
      <c r="IC79" s="400"/>
      <c r="ID79" s="400"/>
      <c r="IE79" s="400"/>
      <c r="IF79" s="400"/>
      <c r="IG79" s="400"/>
      <c r="IH79" s="400"/>
      <c r="II79" s="400"/>
      <c r="IJ79" s="400"/>
      <c r="IK79" s="400"/>
      <c r="IL79" s="400"/>
      <c r="IM79" s="400"/>
      <c r="IN79" s="400"/>
      <c r="IO79" s="400"/>
      <c r="IP79" s="400"/>
      <c r="IQ79" s="400"/>
      <c r="IR79" s="400"/>
      <c r="IS79" s="400"/>
      <c r="IT79" s="400"/>
      <c r="IU79" s="400"/>
      <c r="IV79" s="400"/>
      <c r="IW79" s="400"/>
    </row>
    <row r="80" spans="1:257" s="401" customFormat="1" x14ac:dyDescent="0.2">
      <c r="A80" s="400"/>
      <c r="B80" s="243"/>
      <c r="C80" s="431"/>
      <c r="D80" s="432" t="s">
        <v>802</v>
      </c>
      <c r="E80" s="433"/>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0"/>
      <c r="BP80" s="400"/>
      <c r="BQ80" s="400"/>
      <c r="BR80" s="400"/>
      <c r="BS80" s="400"/>
      <c r="BT80" s="400"/>
      <c r="BU80" s="400"/>
      <c r="BV80" s="400"/>
      <c r="BW80" s="400"/>
      <c r="BX80" s="400"/>
      <c r="BY80" s="400"/>
      <c r="BZ80" s="400"/>
      <c r="CA80" s="400"/>
      <c r="CB80" s="400"/>
      <c r="CC80" s="400"/>
      <c r="CD80" s="400"/>
      <c r="CE80" s="400"/>
      <c r="CF80" s="400"/>
      <c r="CG80" s="400"/>
      <c r="CH80" s="400"/>
      <c r="CI80" s="400"/>
      <c r="CJ80" s="400"/>
      <c r="CK80" s="400"/>
      <c r="CL80" s="400"/>
      <c r="CM80" s="400"/>
      <c r="CN80" s="400"/>
      <c r="CO80" s="400"/>
      <c r="CP80" s="400"/>
      <c r="CQ80" s="400"/>
      <c r="CR80" s="400"/>
      <c r="CS80" s="400"/>
      <c r="CT80" s="400"/>
      <c r="CU80" s="400"/>
      <c r="CV80" s="400"/>
      <c r="CW80" s="400"/>
      <c r="CX80" s="400"/>
      <c r="CY80" s="400"/>
      <c r="CZ80" s="400"/>
      <c r="DA80" s="400"/>
      <c r="DB80" s="400"/>
      <c r="DC80" s="400"/>
      <c r="DD80" s="400"/>
      <c r="DE80" s="400"/>
      <c r="DF80" s="400"/>
      <c r="DG80" s="400"/>
      <c r="DH80" s="400"/>
      <c r="DI80" s="400"/>
      <c r="DJ80" s="400"/>
      <c r="DK80" s="400"/>
      <c r="DL80" s="400"/>
      <c r="DM80" s="400"/>
      <c r="DN80" s="400"/>
      <c r="DO80" s="400"/>
      <c r="DP80" s="400"/>
      <c r="DQ80" s="400"/>
      <c r="DR80" s="400"/>
      <c r="DS80" s="400"/>
      <c r="DT80" s="400"/>
      <c r="DU80" s="400"/>
      <c r="DV80" s="400"/>
      <c r="DW80" s="400"/>
      <c r="DX80" s="400"/>
      <c r="DY80" s="400"/>
      <c r="DZ80" s="400"/>
      <c r="EA80" s="400"/>
      <c r="EB80" s="400"/>
      <c r="EC80" s="400"/>
      <c r="ED80" s="400"/>
      <c r="EE80" s="400"/>
      <c r="EF80" s="400"/>
      <c r="EG80" s="400"/>
      <c r="EH80" s="400"/>
      <c r="EI80" s="400"/>
      <c r="EJ80" s="400"/>
      <c r="EK80" s="400"/>
      <c r="EL80" s="400"/>
      <c r="EM80" s="400"/>
      <c r="EN80" s="400"/>
      <c r="EO80" s="400"/>
      <c r="EP80" s="400"/>
      <c r="EQ80" s="400"/>
      <c r="ER80" s="400"/>
      <c r="ES80" s="400"/>
      <c r="ET80" s="400"/>
      <c r="EU80" s="400"/>
      <c r="EV80" s="400"/>
      <c r="EW80" s="400"/>
      <c r="EX80" s="400"/>
      <c r="EY80" s="400"/>
      <c r="EZ80" s="400"/>
      <c r="FA80" s="400"/>
      <c r="FB80" s="400"/>
      <c r="FC80" s="400"/>
      <c r="FD80" s="400"/>
      <c r="FE80" s="400"/>
      <c r="FF80" s="400"/>
      <c r="FG80" s="400"/>
      <c r="FH80" s="400"/>
      <c r="FI80" s="400"/>
      <c r="FJ80" s="400"/>
      <c r="FK80" s="400"/>
      <c r="FL80" s="400"/>
      <c r="FM80" s="400"/>
      <c r="FN80" s="400"/>
      <c r="FO80" s="400"/>
      <c r="FP80" s="400"/>
      <c r="FQ80" s="400"/>
      <c r="FR80" s="400"/>
      <c r="FS80" s="400"/>
      <c r="FT80" s="400"/>
      <c r="FU80" s="400"/>
      <c r="FV80" s="400"/>
      <c r="FW80" s="400"/>
      <c r="FX80" s="400"/>
      <c r="FY80" s="400"/>
      <c r="FZ80" s="400"/>
      <c r="GA80" s="400"/>
      <c r="GB80" s="400"/>
      <c r="GC80" s="400"/>
      <c r="GD80" s="400"/>
      <c r="GE80" s="400"/>
      <c r="GF80" s="400"/>
      <c r="GG80" s="400"/>
      <c r="GH80" s="400"/>
      <c r="GI80" s="400"/>
      <c r="GJ80" s="400"/>
      <c r="GK80" s="400"/>
      <c r="GL80" s="400"/>
      <c r="GM80" s="400"/>
      <c r="GN80" s="400"/>
      <c r="GO80" s="400"/>
      <c r="GP80" s="400"/>
      <c r="GQ80" s="400"/>
      <c r="GR80" s="400"/>
      <c r="GS80" s="400"/>
      <c r="GT80" s="400"/>
      <c r="GU80" s="400"/>
      <c r="GV80" s="400"/>
      <c r="GW80" s="400"/>
      <c r="GX80" s="400"/>
      <c r="GY80" s="400"/>
      <c r="GZ80" s="400"/>
      <c r="HA80" s="400"/>
      <c r="HB80" s="400"/>
      <c r="HC80" s="400"/>
      <c r="HD80" s="400"/>
      <c r="HE80" s="400"/>
      <c r="HF80" s="400"/>
      <c r="HG80" s="400"/>
      <c r="HH80" s="400"/>
      <c r="HI80" s="400"/>
      <c r="HJ80" s="400"/>
      <c r="HK80" s="400"/>
      <c r="HL80" s="400"/>
      <c r="HM80" s="400"/>
      <c r="HN80" s="400"/>
      <c r="HO80" s="400"/>
      <c r="HP80" s="400"/>
      <c r="HQ80" s="400"/>
      <c r="HR80" s="400"/>
      <c r="HS80" s="400"/>
      <c r="HT80" s="400"/>
      <c r="HU80" s="400"/>
      <c r="HV80" s="400"/>
      <c r="HW80" s="400"/>
      <c r="HX80" s="400"/>
      <c r="HY80" s="400"/>
      <c r="HZ80" s="400"/>
      <c r="IA80" s="400"/>
      <c r="IB80" s="400"/>
      <c r="IC80" s="400"/>
      <c r="ID80" s="400"/>
      <c r="IE80" s="400"/>
      <c r="IF80" s="400"/>
      <c r="IG80" s="400"/>
      <c r="IH80" s="400"/>
      <c r="II80" s="400"/>
      <c r="IJ80" s="400"/>
      <c r="IK80" s="400"/>
      <c r="IL80" s="400"/>
      <c r="IM80" s="400"/>
      <c r="IN80" s="400"/>
      <c r="IO80" s="400"/>
      <c r="IP80" s="400"/>
      <c r="IQ80" s="400"/>
      <c r="IR80" s="400"/>
      <c r="IS80" s="400"/>
      <c r="IT80" s="400"/>
      <c r="IU80" s="400"/>
      <c r="IV80" s="400"/>
      <c r="IW80" s="400"/>
    </row>
    <row r="81" spans="1:257" s="401" customFormat="1" x14ac:dyDescent="0.2">
      <c r="A81" s="400"/>
      <c r="B81" s="243"/>
      <c r="C81" s="431"/>
      <c r="D81" s="432" t="s">
        <v>803</v>
      </c>
      <c r="E81" s="433"/>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0"/>
      <c r="AP81" s="400"/>
      <c r="AQ81" s="400"/>
      <c r="AR81" s="400"/>
      <c r="AS81" s="400"/>
      <c r="AT81" s="400"/>
      <c r="AU81" s="400"/>
      <c r="AV81" s="400"/>
      <c r="AW81" s="400"/>
      <c r="AX81" s="400"/>
      <c r="AY81" s="400"/>
      <c r="AZ81" s="400"/>
      <c r="BA81" s="400"/>
      <c r="BB81" s="400"/>
      <c r="BC81" s="400"/>
      <c r="BD81" s="400"/>
      <c r="BE81" s="400"/>
      <c r="BF81" s="400"/>
      <c r="BG81" s="400"/>
      <c r="BH81" s="400"/>
      <c r="BI81" s="400"/>
      <c r="BJ81" s="400"/>
      <c r="BK81" s="400"/>
      <c r="BL81" s="400"/>
      <c r="BM81" s="400"/>
      <c r="BN81" s="400"/>
      <c r="BO81" s="400"/>
      <c r="BP81" s="400"/>
      <c r="BQ81" s="400"/>
      <c r="BR81" s="400"/>
      <c r="BS81" s="400"/>
      <c r="BT81" s="400"/>
      <c r="BU81" s="400"/>
      <c r="BV81" s="400"/>
      <c r="BW81" s="400"/>
      <c r="BX81" s="400"/>
      <c r="BY81" s="400"/>
      <c r="BZ81" s="400"/>
      <c r="CA81" s="400"/>
      <c r="CB81" s="400"/>
      <c r="CC81" s="400"/>
      <c r="CD81" s="400"/>
      <c r="CE81" s="400"/>
      <c r="CF81" s="400"/>
      <c r="CG81" s="400"/>
      <c r="CH81" s="400"/>
      <c r="CI81" s="400"/>
      <c r="CJ81" s="400"/>
      <c r="CK81" s="400"/>
      <c r="CL81" s="400"/>
      <c r="CM81" s="400"/>
      <c r="CN81" s="400"/>
      <c r="CO81" s="400"/>
      <c r="CP81" s="400"/>
      <c r="CQ81" s="400"/>
      <c r="CR81" s="400"/>
      <c r="CS81" s="400"/>
      <c r="CT81" s="400"/>
      <c r="CU81" s="400"/>
      <c r="CV81" s="400"/>
      <c r="CW81" s="400"/>
      <c r="CX81" s="400"/>
      <c r="CY81" s="400"/>
      <c r="CZ81" s="400"/>
      <c r="DA81" s="400"/>
      <c r="DB81" s="400"/>
      <c r="DC81" s="400"/>
      <c r="DD81" s="400"/>
      <c r="DE81" s="400"/>
      <c r="DF81" s="400"/>
      <c r="DG81" s="400"/>
      <c r="DH81" s="400"/>
      <c r="DI81" s="400"/>
      <c r="DJ81" s="400"/>
      <c r="DK81" s="400"/>
      <c r="DL81" s="400"/>
      <c r="DM81" s="400"/>
      <c r="DN81" s="400"/>
      <c r="DO81" s="400"/>
      <c r="DP81" s="400"/>
      <c r="DQ81" s="400"/>
      <c r="DR81" s="400"/>
      <c r="DS81" s="400"/>
      <c r="DT81" s="400"/>
      <c r="DU81" s="400"/>
      <c r="DV81" s="400"/>
      <c r="DW81" s="400"/>
      <c r="DX81" s="400"/>
      <c r="DY81" s="400"/>
      <c r="DZ81" s="400"/>
      <c r="EA81" s="400"/>
      <c r="EB81" s="400"/>
      <c r="EC81" s="400"/>
      <c r="ED81" s="400"/>
      <c r="EE81" s="400"/>
      <c r="EF81" s="400"/>
      <c r="EG81" s="400"/>
      <c r="EH81" s="400"/>
      <c r="EI81" s="400"/>
      <c r="EJ81" s="400"/>
      <c r="EK81" s="400"/>
      <c r="EL81" s="400"/>
      <c r="EM81" s="400"/>
      <c r="EN81" s="400"/>
      <c r="EO81" s="400"/>
      <c r="EP81" s="400"/>
      <c r="EQ81" s="400"/>
      <c r="ER81" s="400"/>
      <c r="ES81" s="400"/>
      <c r="ET81" s="400"/>
      <c r="EU81" s="400"/>
      <c r="EV81" s="400"/>
      <c r="EW81" s="400"/>
      <c r="EX81" s="400"/>
      <c r="EY81" s="400"/>
      <c r="EZ81" s="400"/>
      <c r="FA81" s="400"/>
      <c r="FB81" s="400"/>
      <c r="FC81" s="400"/>
      <c r="FD81" s="400"/>
      <c r="FE81" s="400"/>
      <c r="FF81" s="400"/>
      <c r="FG81" s="400"/>
      <c r="FH81" s="400"/>
      <c r="FI81" s="400"/>
      <c r="FJ81" s="400"/>
      <c r="FK81" s="400"/>
      <c r="FL81" s="400"/>
      <c r="FM81" s="400"/>
      <c r="FN81" s="400"/>
      <c r="FO81" s="400"/>
      <c r="FP81" s="400"/>
      <c r="FQ81" s="400"/>
      <c r="FR81" s="400"/>
      <c r="FS81" s="400"/>
      <c r="FT81" s="400"/>
      <c r="FU81" s="400"/>
      <c r="FV81" s="400"/>
      <c r="FW81" s="400"/>
      <c r="FX81" s="400"/>
      <c r="FY81" s="400"/>
      <c r="FZ81" s="400"/>
      <c r="GA81" s="400"/>
      <c r="GB81" s="400"/>
      <c r="GC81" s="400"/>
      <c r="GD81" s="400"/>
      <c r="GE81" s="400"/>
      <c r="GF81" s="400"/>
      <c r="GG81" s="400"/>
      <c r="GH81" s="400"/>
      <c r="GI81" s="400"/>
      <c r="GJ81" s="400"/>
      <c r="GK81" s="400"/>
      <c r="GL81" s="400"/>
      <c r="GM81" s="400"/>
      <c r="GN81" s="400"/>
      <c r="GO81" s="400"/>
      <c r="GP81" s="400"/>
      <c r="GQ81" s="400"/>
      <c r="GR81" s="400"/>
      <c r="GS81" s="400"/>
      <c r="GT81" s="400"/>
      <c r="GU81" s="400"/>
      <c r="GV81" s="400"/>
      <c r="GW81" s="400"/>
      <c r="GX81" s="400"/>
      <c r="GY81" s="400"/>
      <c r="GZ81" s="400"/>
      <c r="HA81" s="400"/>
      <c r="HB81" s="400"/>
      <c r="HC81" s="400"/>
      <c r="HD81" s="400"/>
      <c r="HE81" s="400"/>
      <c r="HF81" s="400"/>
      <c r="HG81" s="400"/>
      <c r="HH81" s="400"/>
      <c r="HI81" s="400"/>
      <c r="HJ81" s="400"/>
      <c r="HK81" s="400"/>
      <c r="HL81" s="400"/>
      <c r="HM81" s="400"/>
      <c r="HN81" s="400"/>
      <c r="HO81" s="400"/>
      <c r="HP81" s="400"/>
      <c r="HQ81" s="400"/>
      <c r="HR81" s="400"/>
      <c r="HS81" s="400"/>
      <c r="HT81" s="400"/>
      <c r="HU81" s="400"/>
      <c r="HV81" s="400"/>
      <c r="HW81" s="400"/>
      <c r="HX81" s="400"/>
      <c r="HY81" s="400"/>
      <c r="HZ81" s="400"/>
      <c r="IA81" s="400"/>
      <c r="IB81" s="400"/>
      <c r="IC81" s="400"/>
      <c r="ID81" s="400"/>
      <c r="IE81" s="400"/>
      <c r="IF81" s="400"/>
      <c r="IG81" s="400"/>
      <c r="IH81" s="400"/>
      <c r="II81" s="400"/>
      <c r="IJ81" s="400"/>
      <c r="IK81" s="400"/>
      <c r="IL81" s="400"/>
      <c r="IM81" s="400"/>
      <c r="IN81" s="400"/>
      <c r="IO81" s="400"/>
      <c r="IP81" s="400"/>
      <c r="IQ81" s="400"/>
      <c r="IR81" s="400"/>
      <c r="IS81" s="400"/>
      <c r="IT81" s="400"/>
      <c r="IU81" s="400"/>
      <c r="IV81" s="400"/>
      <c r="IW81" s="400"/>
    </row>
    <row r="82" spans="1:257" s="401" customFormat="1" x14ac:dyDescent="0.2">
      <c r="A82" s="400"/>
      <c r="B82" s="243"/>
      <c r="C82" s="431"/>
      <c r="D82" s="432" t="s">
        <v>804</v>
      </c>
      <c r="E82" s="433"/>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0"/>
      <c r="AN82" s="400"/>
      <c r="AO82" s="400"/>
      <c r="AP82" s="400"/>
      <c r="AQ82" s="400"/>
      <c r="AR82" s="400"/>
      <c r="AS82" s="400"/>
      <c r="AT82" s="400"/>
      <c r="AU82" s="400"/>
      <c r="AV82" s="400"/>
      <c r="AW82" s="400"/>
      <c r="AX82" s="400"/>
      <c r="AY82" s="400"/>
      <c r="AZ82" s="400"/>
      <c r="BA82" s="400"/>
      <c r="BB82" s="400"/>
      <c r="BC82" s="400"/>
      <c r="BD82" s="400"/>
      <c r="BE82" s="400"/>
      <c r="BF82" s="400"/>
      <c r="BG82" s="400"/>
      <c r="BH82" s="400"/>
      <c r="BI82" s="400"/>
      <c r="BJ82" s="400"/>
      <c r="BK82" s="400"/>
      <c r="BL82" s="400"/>
      <c r="BM82" s="400"/>
      <c r="BN82" s="400"/>
      <c r="BO82" s="400"/>
      <c r="BP82" s="400"/>
      <c r="BQ82" s="400"/>
      <c r="BR82" s="400"/>
      <c r="BS82" s="400"/>
      <c r="BT82" s="400"/>
      <c r="BU82" s="400"/>
      <c r="BV82" s="400"/>
      <c r="BW82" s="400"/>
      <c r="BX82" s="400"/>
      <c r="BY82" s="400"/>
      <c r="BZ82" s="400"/>
      <c r="CA82" s="400"/>
      <c r="CB82" s="400"/>
      <c r="CC82" s="400"/>
      <c r="CD82" s="400"/>
      <c r="CE82" s="400"/>
      <c r="CF82" s="400"/>
      <c r="CG82" s="400"/>
      <c r="CH82" s="400"/>
      <c r="CI82" s="400"/>
      <c r="CJ82" s="400"/>
      <c r="CK82" s="400"/>
      <c r="CL82" s="400"/>
      <c r="CM82" s="400"/>
      <c r="CN82" s="400"/>
      <c r="CO82" s="400"/>
      <c r="CP82" s="400"/>
      <c r="CQ82" s="400"/>
      <c r="CR82" s="400"/>
      <c r="CS82" s="400"/>
      <c r="CT82" s="400"/>
      <c r="CU82" s="400"/>
      <c r="CV82" s="400"/>
      <c r="CW82" s="400"/>
      <c r="CX82" s="400"/>
      <c r="CY82" s="400"/>
      <c r="CZ82" s="400"/>
      <c r="DA82" s="400"/>
      <c r="DB82" s="400"/>
      <c r="DC82" s="400"/>
      <c r="DD82" s="400"/>
      <c r="DE82" s="400"/>
      <c r="DF82" s="400"/>
      <c r="DG82" s="400"/>
      <c r="DH82" s="400"/>
      <c r="DI82" s="400"/>
      <c r="DJ82" s="400"/>
      <c r="DK82" s="400"/>
      <c r="DL82" s="400"/>
      <c r="DM82" s="400"/>
      <c r="DN82" s="400"/>
      <c r="DO82" s="400"/>
      <c r="DP82" s="400"/>
      <c r="DQ82" s="400"/>
      <c r="DR82" s="400"/>
      <c r="DS82" s="400"/>
      <c r="DT82" s="400"/>
      <c r="DU82" s="400"/>
      <c r="DV82" s="400"/>
      <c r="DW82" s="400"/>
      <c r="DX82" s="400"/>
      <c r="DY82" s="400"/>
      <c r="DZ82" s="400"/>
      <c r="EA82" s="400"/>
      <c r="EB82" s="400"/>
      <c r="EC82" s="400"/>
      <c r="ED82" s="400"/>
      <c r="EE82" s="400"/>
      <c r="EF82" s="400"/>
      <c r="EG82" s="400"/>
      <c r="EH82" s="400"/>
      <c r="EI82" s="400"/>
      <c r="EJ82" s="400"/>
      <c r="EK82" s="400"/>
      <c r="EL82" s="400"/>
      <c r="EM82" s="400"/>
      <c r="EN82" s="400"/>
      <c r="EO82" s="400"/>
      <c r="EP82" s="400"/>
      <c r="EQ82" s="400"/>
      <c r="ER82" s="400"/>
      <c r="ES82" s="400"/>
      <c r="ET82" s="400"/>
      <c r="EU82" s="400"/>
      <c r="EV82" s="400"/>
      <c r="EW82" s="400"/>
      <c r="EX82" s="400"/>
      <c r="EY82" s="400"/>
      <c r="EZ82" s="400"/>
      <c r="FA82" s="400"/>
      <c r="FB82" s="400"/>
      <c r="FC82" s="400"/>
      <c r="FD82" s="400"/>
      <c r="FE82" s="400"/>
      <c r="FF82" s="400"/>
      <c r="FG82" s="400"/>
      <c r="FH82" s="400"/>
      <c r="FI82" s="400"/>
      <c r="FJ82" s="400"/>
      <c r="FK82" s="400"/>
      <c r="FL82" s="400"/>
      <c r="FM82" s="400"/>
      <c r="FN82" s="400"/>
      <c r="FO82" s="400"/>
      <c r="FP82" s="400"/>
      <c r="FQ82" s="400"/>
      <c r="FR82" s="400"/>
      <c r="FS82" s="400"/>
      <c r="FT82" s="400"/>
      <c r="FU82" s="400"/>
      <c r="FV82" s="400"/>
      <c r="FW82" s="400"/>
      <c r="FX82" s="400"/>
      <c r="FY82" s="400"/>
      <c r="FZ82" s="400"/>
      <c r="GA82" s="400"/>
      <c r="GB82" s="400"/>
      <c r="GC82" s="400"/>
      <c r="GD82" s="400"/>
      <c r="GE82" s="400"/>
      <c r="GF82" s="400"/>
      <c r="GG82" s="400"/>
      <c r="GH82" s="400"/>
      <c r="GI82" s="400"/>
      <c r="GJ82" s="400"/>
      <c r="GK82" s="400"/>
      <c r="GL82" s="400"/>
      <c r="GM82" s="400"/>
      <c r="GN82" s="400"/>
      <c r="GO82" s="400"/>
      <c r="GP82" s="400"/>
      <c r="GQ82" s="400"/>
      <c r="GR82" s="400"/>
      <c r="GS82" s="400"/>
      <c r="GT82" s="400"/>
      <c r="GU82" s="400"/>
      <c r="GV82" s="400"/>
      <c r="GW82" s="400"/>
      <c r="GX82" s="400"/>
      <c r="GY82" s="400"/>
      <c r="GZ82" s="400"/>
      <c r="HA82" s="400"/>
      <c r="HB82" s="400"/>
      <c r="HC82" s="400"/>
      <c r="HD82" s="400"/>
      <c r="HE82" s="400"/>
      <c r="HF82" s="400"/>
      <c r="HG82" s="400"/>
      <c r="HH82" s="400"/>
      <c r="HI82" s="400"/>
      <c r="HJ82" s="400"/>
      <c r="HK82" s="400"/>
      <c r="HL82" s="400"/>
      <c r="HM82" s="400"/>
      <c r="HN82" s="400"/>
      <c r="HO82" s="400"/>
      <c r="HP82" s="400"/>
      <c r="HQ82" s="400"/>
      <c r="HR82" s="400"/>
      <c r="HS82" s="400"/>
      <c r="HT82" s="400"/>
      <c r="HU82" s="400"/>
      <c r="HV82" s="400"/>
      <c r="HW82" s="400"/>
      <c r="HX82" s="400"/>
      <c r="HY82" s="400"/>
      <c r="HZ82" s="400"/>
      <c r="IA82" s="400"/>
      <c r="IB82" s="400"/>
      <c r="IC82" s="400"/>
      <c r="ID82" s="400"/>
      <c r="IE82" s="400"/>
      <c r="IF82" s="400"/>
      <c r="IG82" s="400"/>
      <c r="IH82" s="400"/>
      <c r="II82" s="400"/>
      <c r="IJ82" s="400"/>
      <c r="IK82" s="400"/>
      <c r="IL82" s="400"/>
      <c r="IM82" s="400"/>
      <c r="IN82" s="400"/>
      <c r="IO82" s="400"/>
      <c r="IP82" s="400"/>
      <c r="IQ82" s="400"/>
      <c r="IR82" s="400"/>
      <c r="IS82" s="400"/>
      <c r="IT82" s="400"/>
      <c r="IU82" s="400"/>
      <c r="IV82" s="400"/>
      <c r="IW82" s="400"/>
    </row>
    <row r="83" spans="1:257" s="401" customFormat="1" x14ac:dyDescent="0.2">
      <c r="A83" s="400"/>
      <c r="B83" s="243"/>
      <c r="C83" s="431"/>
      <c r="D83" s="432" t="s">
        <v>805</v>
      </c>
      <c r="E83" s="433"/>
      <c r="F83" s="400"/>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0"/>
      <c r="AY83" s="400"/>
      <c r="AZ83" s="400"/>
      <c r="BA83" s="400"/>
      <c r="BB83" s="400"/>
      <c r="BC83" s="400"/>
      <c r="BD83" s="400"/>
      <c r="BE83" s="400"/>
      <c r="BF83" s="400"/>
      <c r="BG83" s="400"/>
      <c r="BH83" s="400"/>
      <c r="BI83" s="400"/>
      <c r="BJ83" s="400"/>
      <c r="BK83" s="400"/>
      <c r="BL83" s="400"/>
      <c r="BM83" s="400"/>
      <c r="BN83" s="400"/>
      <c r="BO83" s="400"/>
      <c r="BP83" s="400"/>
      <c r="BQ83" s="400"/>
      <c r="BR83" s="400"/>
      <c r="BS83" s="400"/>
      <c r="BT83" s="400"/>
      <c r="BU83" s="400"/>
      <c r="BV83" s="400"/>
      <c r="BW83" s="400"/>
      <c r="BX83" s="400"/>
      <c r="BY83" s="400"/>
      <c r="BZ83" s="400"/>
      <c r="CA83" s="400"/>
      <c r="CB83" s="400"/>
      <c r="CC83" s="400"/>
      <c r="CD83" s="400"/>
      <c r="CE83" s="400"/>
      <c r="CF83" s="400"/>
      <c r="CG83" s="400"/>
      <c r="CH83" s="400"/>
      <c r="CI83" s="400"/>
      <c r="CJ83" s="400"/>
      <c r="CK83" s="400"/>
      <c r="CL83" s="400"/>
      <c r="CM83" s="400"/>
      <c r="CN83" s="400"/>
      <c r="CO83" s="400"/>
      <c r="CP83" s="400"/>
      <c r="CQ83" s="400"/>
      <c r="CR83" s="400"/>
      <c r="CS83" s="400"/>
      <c r="CT83" s="400"/>
      <c r="CU83" s="400"/>
      <c r="CV83" s="400"/>
      <c r="CW83" s="400"/>
      <c r="CX83" s="400"/>
      <c r="CY83" s="400"/>
      <c r="CZ83" s="400"/>
      <c r="DA83" s="400"/>
      <c r="DB83" s="400"/>
      <c r="DC83" s="400"/>
      <c r="DD83" s="400"/>
      <c r="DE83" s="400"/>
      <c r="DF83" s="400"/>
      <c r="DG83" s="400"/>
      <c r="DH83" s="400"/>
      <c r="DI83" s="400"/>
      <c r="DJ83" s="400"/>
      <c r="DK83" s="400"/>
      <c r="DL83" s="400"/>
      <c r="DM83" s="400"/>
      <c r="DN83" s="400"/>
      <c r="DO83" s="400"/>
      <c r="DP83" s="400"/>
      <c r="DQ83" s="400"/>
      <c r="DR83" s="400"/>
      <c r="DS83" s="400"/>
      <c r="DT83" s="400"/>
      <c r="DU83" s="400"/>
      <c r="DV83" s="400"/>
      <c r="DW83" s="400"/>
      <c r="DX83" s="400"/>
      <c r="DY83" s="400"/>
      <c r="DZ83" s="400"/>
      <c r="EA83" s="400"/>
      <c r="EB83" s="400"/>
      <c r="EC83" s="400"/>
      <c r="ED83" s="400"/>
      <c r="EE83" s="400"/>
      <c r="EF83" s="400"/>
      <c r="EG83" s="400"/>
      <c r="EH83" s="400"/>
      <c r="EI83" s="400"/>
      <c r="EJ83" s="400"/>
      <c r="EK83" s="400"/>
      <c r="EL83" s="400"/>
      <c r="EM83" s="400"/>
      <c r="EN83" s="400"/>
      <c r="EO83" s="400"/>
      <c r="EP83" s="400"/>
      <c r="EQ83" s="400"/>
      <c r="ER83" s="400"/>
      <c r="ES83" s="400"/>
      <c r="ET83" s="400"/>
      <c r="EU83" s="400"/>
      <c r="EV83" s="400"/>
      <c r="EW83" s="400"/>
      <c r="EX83" s="400"/>
      <c r="EY83" s="400"/>
      <c r="EZ83" s="400"/>
      <c r="FA83" s="400"/>
      <c r="FB83" s="400"/>
      <c r="FC83" s="400"/>
      <c r="FD83" s="400"/>
      <c r="FE83" s="400"/>
      <c r="FF83" s="400"/>
      <c r="FG83" s="400"/>
      <c r="FH83" s="400"/>
      <c r="FI83" s="400"/>
      <c r="FJ83" s="400"/>
      <c r="FK83" s="400"/>
      <c r="FL83" s="400"/>
      <c r="FM83" s="400"/>
      <c r="FN83" s="400"/>
      <c r="FO83" s="400"/>
      <c r="FP83" s="400"/>
      <c r="FQ83" s="400"/>
      <c r="FR83" s="400"/>
      <c r="FS83" s="400"/>
      <c r="FT83" s="400"/>
      <c r="FU83" s="400"/>
      <c r="FV83" s="400"/>
      <c r="FW83" s="400"/>
      <c r="FX83" s="400"/>
      <c r="FY83" s="400"/>
      <c r="FZ83" s="400"/>
      <c r="GA83" s="400"/>
      <c r="GB83" s="400"/>
      <c r="GC83" s="400"/>
      <c r="GD83" s="400"/>
      <c r="GE83" s="400"/>
      <c r="GF83" s="400"/>
      <c r="GG83" s="400"/>
      <c r="GH83" s="400"/>
      <c r="GI83" s="400"/>
      <c r="GJ83" s="400"/>
      <c r="GK83" s="400"/>
      <c r="GL83" s="400"/>
      <c r="GM83" s="400"/>
      <c r="GN83" s="400"/>
      <c r="GO83" s="400"/>
      <c r="GP83" s="400"/>
      <c r="GQ83" s="400"/>
      <c r="GR83" s="400"/>
      <c r="GS83" s="400"/>
      <c r="GT83" s="400"/>
      <c r="GU83" s="400"/>
      <c r="GV83" s="400"/>
      <c r="GW83" s="400"/>
      <c r="GX83" s="400"/>
      <c r="GY83" s="400"/>
      <c r="GZ83" s="400"/>
      <c r="HA83" s="400"/>
      <c r="HB83" s="400"/>
      <c r="HC83" s="400"/>
      <c r="HD83" s="400"/>
      <c r="HE83" s="400"/>
      <c r="HF83" s="400"/>
      <c r="HG83" s="400"/>
      <c r="HH83" s="400"/>
      <c r="HI83" s="400"/>
      <c r="HJ83" s="400"/>
      <c r="HK83" s="400"/>
      <c r="HL83" s="400"/>
      <c r="HM83" s="400"/>
      <c r="HN83" s="400"/>
      <c r="HO83" s="400"/>
      <c r="HP83" s="400"/>
      <c r="HQ83" s="400"/>
      <c r="HR83" s="400"/>
      <c r="HS83" s="400"/>
      <c r="HT83" s="400"/>
      <c r="HU83" s="400"/>
      <c r="HV83" s="400"/>
      <c r="HW83" s="400"/>
      <c r="HX83" s="400"/>
      <c r="HY83" s="400"/>
      <c r="HZ83" s="400"/>
      <c r="IA83" s="400"/>
      <c r="IB83" s="400"/>
      <c r="IC83" s="400"/>
      <c r="ID83" s="400"/>
      <c r="IE83" s="400"/>
      <c r="IF83" s="400"/>
      <c r="IG83" s="400"/>
      <c r="IH83" s="400"/>
      <c r="II83" s="400"/>
      <c r="IJ83" s="400"/>
      <c r="IK83" s="400"/>
      <c r="IL83" s="400"/>
      <c r="IM83" s="400"/>
      <c r="IN83" s="400"/>
      <c r="IO83" s="400"/>
      <c r="IP83" s="400"/>
      <c r="IQ83" s="400"/>
      <c r="IR83" s="400"/>
      <c r="IS83" s="400"/>
      <c r="IT83" s="400"/>
      <c r="IU83" s="400"/>
      <c r="IV83" s="400"/>
      <c r="IW83" s="400"/>
    </row>
    <row r="84" spans="1:257" s="401" customFormat="1" x14ac:dyDescent="0.2">
      <c r="A84" s="400"/>
      <c r="B84" s="243"/>
      <c r="C84" s="431"/>
      <c r="D84" s="432" t="s">
        <v>806</v>
      </c>
      <c r="E84" s="433"/>
      <c r="F84" s="400"/>
      <c r="G84" s="400"/>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400"/>
      <c r="AL84" s="400"/>
      <c r="AM84" s="400"/>
      <c r="AN84" s="400"/>
      <c r="AO84" s="400"/>
      <c r="AP84" s="400"/>
      <c r="AQ84" s="400"/>
      <c r="AR84" s="400"/>
      <c r="AS84" s="400"/>
      <c r="AT84" s="400"/>
      <c r="AU84" s="400"/>
      <c r="AV84" s="400"/>
      <c r="AW84" s="400"/>
      <c r="AX84" s="400"/>
      <c r="AY84" s="400"/>
      <c r="AZ84" s="400"/>
      <c r="BA84" s="400"/>
      <c r="BB84" s="400"/>
      <c r="BC84" s="400"/>
      <c r="BD84" s="400"/>
      <c r="BE84" s="400"/>
      <c r="BF84" s="400"/>
      <c r="BG84" s="400"/>
      <c r="BH84" s="400"/>
      <c r="BI84" s="400"/>
      <c r="BJ84" s="400"/>
      <c r="BK84" s="400"/>
      <c r="BL84" s="400"/>
      <c r="BM84" s="400"/>
      <c r="BN84" s="400"/>
      <c r="BO84" s="400"/>
      <c r="BP84" s="400"/>
      <c r="BQ84" s="400"/>
      <c r="BR84" s="400"/>
      <c r="BS84" s="400"/>
      <c r="BT84" s="400"/>
      <c r="BU84" s="400"/>
      <c r="BV84" s="400"/>
      <c r="BW84" s="400"/>
      <c r="BX84" s="400"/>
      <c r="BY84" s="400"/>
      <c r="BZ84" s="400"/>
      <c r="CA84" s="400"/>
      <c r="CB84" s="400"/>
      <c r="CC84" s="400"/>
      <c r="CD84" s="400"/>
      <c r="CE84" s="400"/>
      <c r="CF84" s="400"/>
      <c r="CG84" s="400"/>
      <c r="CH84" s="400"/>
      <c r="CI84" s="400"/>
      <c r="CJ84" s="400"/>
      <c r="CK84" s="400"/>
      <c r="CL84" s="400"/>
      <c r="CM84" s="400"/>
      <c r="CN84" s="400"/>
      <c r="CO84" s="400"/>
      <c r="CP84" s="400"/>
      <c r="CQ84" s="400"/>
      <c r="CR84" s="400"/>
      <c r="CS84" s="400"/>
      <c r="CT84" s="400"/>
      <c r="CU84" s="400"/>
      <c r="CV84" s="400"/>
      <c r="CW84" s="400"/>
      <c r="CX84" s="400"/>
      <c r="CY84" s="400"/>
      <c r="CZ84" s="400"/>
      <c r="DA84" s="400"/>
      <c r="DB84" s="400"/>
      <c r="DC84" s="400"/>
      <c r="DD84" s="400"/>
      <c r="DE84" s="400"/>
      <c r="DF84" s="400"/>
      <c r="DG84" s="400"/>
      <c r="DH84" s="400"/>
      <c r="DI84" s="400"/>
      <c r="DJ84" s="400"/>
      <c r="DK84" s="400"/>
      <c r="DL84" s="400"/>
      <c r="DM84" s="400"/>
      <c r="DN84" s="400"/>
      <c r="DO84" s="400"/>
      <c r="DP84" s="400"/>
      <c r="DQ84" s="400"/>
      <c r="DR84" s="400"/>
      <c r="DS84" s="400"/>
      <c r="DT84" s="400"/>
      <c r="DU84" s="400"/>
      <c r="DV84" s="400"/>
      <c r="DW84" s="400"/>
      <c r="DX84" s="400"/>
      <c r="DY84" s="400"/>
      <c r="DZ84" s="400"/>
      <c r="EA84" s="400"/>
      <c r="EB84" s="400"/>
      <c r="EC84" s="400"/>
      <c r="ED84" s="400"/>
      <c r="EE84" s="400"/>
      <c r="EF84" s="400"/>
      <c r="EG84" s="400"/>
      <c r="EH84" s="400"/>
      <c r="EI84" s="400"/>
      <c r="EJ84" s="400"/>
      <c r="EK84" s="400"/>
      <c r="EL84" s="400"/>
      <c r="EM84" s="400"/>
      <c r="EN84" s="400"/>
      <c r="EO84" s="400"/>
      <c r="EP84" s="400"/>
      <c r="EQ84" s="400"/>
      <c r="ER84" s="400"/>
      <c r="ES84" s="400"/>
      <c r="ET84" s="400"/>
      <c r="EU84" s="400"/>
      <c r="EV84" s="400"/>
      <c r="EW84" s="400"/>
      <c r="EX84" s="400"/>
      <c r="EY84" s="400"/>
      <c r="EZ84" s="400"/>
      <c r="FA84" s="400"/>
      <c r="FB84" s="400"/>
      <c r="FC84" s="400"/>
      <c r="FD84" s="400"/>
      <c r="FE84" s="400"/>
      <c r="FF84" s="400"/>
      <c r="FG84" s="400"/>
      <c r="FH84" s="400"/>
      <c r="FI84" s="400"/>
      <c r="FJ84" s="400"/>
      <c r="FK84" s="400"/>
      <c r="FL84" s="400"/>
      <c r="FM84" s="400"/>
      <c r="FN84" s="400"/>
      <c r="FO84" s="400"/>
      <c r="FP84" s="400"/>
      <c r="FQ84" s="400"/>
      <c r="FR84" s="400"/>
      <c r="FS84" s="400"/>
      <c r="FT84" s="400"/>
      <c r="FU84" s="400"/>
      <c r="FV84" s="400"/>
      <c r="FW84" s="400"/>
      <c r="FX84" s="400"/>
      <c r="FY84" s="400"/>
      <c r="FZ84" s="400"/>
      <c r="GA84" s="400"/>
      <c r="GB84" s="400"/>
      <c r="GC84" s="400"/>
      <c r="GD84" s="400"/>
      <c r="GE84" s="400"/>
      <c r="GF84" s="400"/>
      <c r="GG84" s="400"/>
      <c r="GH84" s="400"/>
      <c r="GI84" s="400"/>
      <c r="GJ84" s="400"/>
      <c r="GK84" s="400"/>
      <c r="GL84" s="400"/>
      <c r="GM84" s="400"/>
      <c r="GN84" s="400"/>
      <c r="GO84" s="400"/>
      <c r="GP84" s="400"/>
      <c r="GQ84" s="400"/>
      <c r="GR84" s="400"/>
      <c r="GS84" s="400"/>
      <c r="GT84" s="400"/>
      <c r="GU84" s="400"/>
      <c r="GV84" s="400"/>
      <c r="GW84" s="400"/>
      <c r="GX84" s="400"/>
      <c r="GY84" s="400"/>
      <c r="GZ84" s="400"/>
      <c r="HA84" s="400"/>
      <c r="HB84" s="400"/>
      <c r="HC84" s="400"/>
      <c r="HD84" s="400"/>
      <c r="HE84" s="400"/>
      <c r="HF84" s="400"/>
      <c r="HG84" s="400"/>
      <c r="HH84" s="400"/>
      <c r="HI84" s="400"/>
      <c r="HJ84" s="400"/>
      <c r="HK84" s="400"/>
      <c r="HL84" s="400"/>
      <c r="HM84" s="400"/>
      <c r="HN84" s="400"/>
      <c r="HO84" s="400"/>
      <c r="HP84" s="400"/>
      <c r="HQ84" s="400"/>
      <c r="HR84" s="400"/>
      <c r="HS84" s="400"/>
      <c r="HT84" s="400"/>
      <c r="HU84" s="400"/>
      <c r="HV84" s="400"/>
      <c r="HW84" s="400"/>
      <c r="HX84" s="400"/>
      <c r="HY84" s="400"/>
      <c r="HZ84" s="400"/>
      <c r="IA84" s="400"/>
      <c r="IB84" s="400"/>
      <c r="IC84" s="400"/>
      <c r="ID84" s="400"/>
      <c r="IE84" s="400"/>
      <c r="IF84" s="400"/>
      <c r="IG84" s="400"/>
      <c r="IH84" s="400"/>
      <c r="II84" s="400"/>
      <c r="IJ84" s="400"/>
      <c r="IK84" s="400"/>
      <c r="IL84" s="400"/>
      <c r="IM84" s="400"/>
      <c r="IN84" s="400"/>
      <c r="IO84" s="400"/>
      <c r="IP84" s="400"/>
      <c r="IQ84" s="400"/>
      <c r="IR84" s="400"/>
      <c r="IS84" s="400"/>
      <c r="IT84" s="400"/>
      <c r="IU84" s="400"/>
      <c r="IV84" s="400"/>
      <c r="IW84" s="400"/>
    </row>
    <row r="85" spans="1:257" s="401" customFormat="1" x14ac:dyDescent="0.2">
      <c r="A85" s="400"/>
      <c r="B85" s="243"/>
      <c r="C85" s="431"/>
      <c r="D85" s="432" t="s">
        <v>807</v>
      </c>
      <c r="E85" s="433"/>
      <c r="F85" s="400"/>
      <c r="G85" s="400"/>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0"/>
      <c r="AL85" s="400"/>
      <c r="AM85" s="400"/>
      <c r="AN85" s="400"/>
      <c r="AO85" s="400"/>
      <c r="AP85" s="400"/>
      <c r="AQ85" s="400"/>
      <c r="AR85" s="400"/>
      <c r="AS85" s="400"/>
      <c r="AT85" s="400"/>
      <c r="AU85" s="400"/>
      <c r="AV85" s="400"/>
      <c r="AW85" s="400"/>
      <c r="AX85" s="400"/>
      <c r="AY85" s="400"/>
      <c r="AZ85" s="400"/>
      <c r="BA85" s="400"/>
      <c r="BB85" s="400"/>
      <c r="BC85" s="400"/>
      <c r="BD85" s="400"/>
      <c r="BE85" s="400"/>
      <c r="BF85" s="400"/>
      <c r="BG85" s="400"/>
      <c r="BH85" s="400"/>
      <c r="BI85" s="400"/>
      <c r="BJ85" s="400"/>
      <c r="BK85" s="400"/>
      <c r="BL85" s="400"/>
      <c r="BM85" s="400"/>
      <c r="BN85" s="400"/>
      <c r="BO85" s="400"/>
      <c r="BP85" s="400"/>
      <c r="BQ85" s="400"/>
      <c r="BR85" s="400"/>
      <c r="BS85" s="400"/>
      <c r="BT85" s="400"/>
      <c r="BU85" s="400"/>
      <c r="BV85" s="400"/>
      <c r="BW85" s="400"/>
      <c r="BX85" s="400"/>
      <c r="BY85" s="400"/>
      <c r="BZ85" s="400"/>
      <c r="CA85" s="400"/>
      <c r="CB85" s="400"/>
      <c r="CC85" s="400"/>
      <c r="CD85" s="400"/>
      <c r="CE85" s="400"/>
      <c r="CF85" s="400"/>
      <c r="CG85" s="400"/>
      <c r="CH85" s="400"/>
      <c r="CI85" s="400"/>
      <c r="CJ85" s="400"/>
      <c r="CK85" s="400"/>
      <c r="CL85" s="400"/>
      <c r="CM85" s="400"/>
      <c r="CN85" s="400"/>
      <c r="CO85" s="400"/>
      <c r="CP85" s="400"/>
      <c r="CQ85" s="400"/>
      <c r="CR85" s="400"/>
      <c r="CS85" s="400"/>
      <c r="CT85" s="400"/>
      <c r="CU85" s="400"/>
      <c r="CV85" s="400"/>
      <c r="CW85" s="400"/>
      <c r="CX85" s="400"/>
      <c r="CY85" s="400"/>
      <c r="CZ85" s="400"/>
      <c r="DA85" s="400"/>
      <c r="DB85" s="400"/>
      <c r="DC85" s="400"/>
      <c r="DD85" s="400"/>
      <c r="DE85" s="400"/>
      <c r="DF85" s="400"/>
      <c r="DG85" s="400"/>
      <c r="DH85" s="400"/>
      <c r="DI85" s="400"/>
      <c r="DJ85" s="400"/>
      <c r="DK85" s="400"/>
      <c r="DL85" s="400"/>
      <c r="DM85" s="400"/>
      <c r="DN85" s="400"/>
      <c r="DO85" s="400"/>
      <c r="DP85" s="400"/>
      <c r="DQ85" s="400"/>
      <c r="DR85" s="400"/>
      <c r="DS85" s="400"/>
      <c r="DT85" s="400"/>
      <c r="DU85" s="400"/>
      <c r="DV85" s="400"/>
      <c r="DW85" s="400"/>
      <c r="DX85" s="400"/>
      <c r="DY85" s="400"/>
      <c r="DZ85" s="400"/>
      <c r="EA85" s="400"/>
      <c r="EB85" s="400"/>
      <c r="EC85" s="400"/>
      <c r="ED85" s="400"/>
      <c r="EE85" s="400"/>
      <c r="EF85" s="400"/>
      <c r="EG85" s="400"/>
      <c r="EH85" s="400"/>
      <c r="EI85" s="400"/>
      <c r="EJ85" s="400"/>
      <c r="EK85" s="400"/>
      <c r="EL85" s="400"/>
      <c r="EM85" s="400"/>
      <c r="EN85" s="400"/>
      <c r="EO85" s="400"/>
      <c r="EP85" s="400"/>
      <c r="EQ85" s="400"/>
      <c r="ER85" s="400"/>
      <c r="ES85" s="400"/>
      <c r="ET85" s="400"/>
      <c r="EU85" s="400"/>
      <c r="EV85" s="400"/>
      <c r="EW85" s="400"/>
      <c r="EX85" s="400"/>
      <c r="EY85" s="400"/>
      <c r="EZ85" s="400"/>
      <c r="FA85" s="400"/>
      <c r="FB85" s="400"/>
      <c r="FC85" s="400"/>
      <c r="FD85" s="400"/>
      <c r="FE85" s="400"/>
      <c r="FF85" s="400"/>
      <c r="FG85" s="400"/>
      <c r="FH85" s="400"/>
      <c r="FI85" s="400"/>
      <c r="FJ85" s="400"/>
      <c r="FK85" s="400"/>
      <c r="FL85" s="400"/>
      <c r="FM85" s="400"/>
      <c r="FN85" s="400"/>
      <c r="FO85" s="400"/>
      <c r="FP85" s="400"/>
      <c r="FQ85" s="400"/>
      <c r="FR85" s="400"/>
      <c r="FS85" s="400"/>
      <c r="FT85" s="400"/>
      <c r="FU85" s="400"/>
      <c r="FV85" s="400"/>
      <c r="FW85" s="400"/>
      <c r="FX85" s="400"/>
      <c r="FY85" s="400"/>
      <c r="FZ85" s="400"/>
      <c r="GA85" s="400"/>
      <c r="GB85" s="400"/>
      <c r="GC85" s="400"/>
      <c r="GD85" s="400"/>
      <c r="GE85" s="400"/>
      <c r="GF85" s="400"/>
      <c r="GG85" s="400"/>
      <c r="GH85" s="400"/>
      <c r="GI85" s="400"/>
      <c r="GJ85" s="400"/>
      <c r="GK85" s="400"/>
      <c r="GL85" s="400"/>
      <c r="GM85" s="400"/>
      <c r="GN85" s="400"/>
      <c r="GO85" s="400"/>
      <c r="GP85" s="400"/>
      <c r="GQ85" s="400"/>
      <c r="GR85" s="400"/>
      <c r="GS85" s="400"/>
      <c r="GT85" s="400"/>
      <c r="GU85" s="400"/>
      <c r="GV85" s="400"/>
      <c r="GW85" s="400"/>
      <c r="GX85" s="400"/>
      <c r="GY85" s="400"/>
      <c r="GZ85" s="400"/>
      <c r="HA85" s="400"/>
      <c r="HB85" s="400"/>
      <c r="HC85" s="400"/>
      <c r="HD85" s="400"/>
      <c r="HE85" s="400"/>
      <c r="HF85" s="400"/>
      <c r="HG85" s="400"/>
      <c r="HH85" s="400"/>
      <c r="HI85" s="400"/>
      <c r="HJ85" s="400"/>
      <c r="HK85" s="400"/>
      <c r="HL85" s="400"/>
      <c r="HM85" s="400"/>
      <c r="HN85" s="400"/>
      <c r="HO85" s="400"/>
      <c r="HP85" s="400"/>
      <c r="HQ85" s="400"/>
      <c r="HR85" s="400"/>
      <c r="HS85" s="400"/>
      <c r="HT85" s="400"/>
      <c r="HU85" s="400"/>
      <c r="HV85" s="400"/>
      <c r="HW85" s="400"/>
      <c r="HX85" s="400"/>
      <c r="HY85" s="400"/>
      <c r="HZ85" s="400"/>
      <c r="IA85" s="400"/>
      <c r="IB85" s="400"/>
      <c r="IC85" s="400"/>
      <c r="ID85" s="400"/>
      <c r="IE85" s="400"/>
      <c r="IF85" s="400"/>
      <c r="IG85" s="400"/>
      <c r="IH85" s="400"/>
      <c r="II85" s="400"/>
      <c r="IJ85" s="400"/>
      <c r="IK85" s="400"/>
      <c r="IL85" s="400"/>
      <c r="IM85" s="400"/>
      <c r="IN85" s="400"/>
      <c r="IO85" s="400"/>
      <c r="IP85" s="400"/>
      <c r="IQ85" s="400"/>
      <c r="IR85" s="400"/>
      <c r="IS85" s="400"/>
      <c r="IT85" s="400"/>
      <c r="IU85" s="400"/>
      <c r="IV85" s="400"/>
      <c r="IW85" s="400"/>
    </row>
    <row r="86" spans="1:257" s="401" customFormat="1" x14ac:dyDescent="0.2">
      <c r="A86" s="400"/>
      <c r="B86" s="243"/>
      <c r="C86" s="431"/>
      <c r="D86" s="432" t="s">
        <v>808</v>
      </c>
      <c r="E86" s="433"/>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c r="BD86" s="400"/>
      <c r="BE86" s="400"/>
      <c r="BF86" s="400"/>
      <c r="BG86" s="400"/>
      <c r="BH86" s="400"/>
      <c r="BI86" s="400"/>
      <c r="BJ86" s="400"/>
      <c r="BK86" s="400"/>
      <c r="BL86" s="400"/>
      <c r="BM86" s="400"/>
      <c r="BN86" s="400"/>
      <c r="BO86" s="400"/>
      <c r="BP86" s="400"/>
      <c r="BQ86" s="400"/>
      <c r="BR86" s="400"/>
      <c r="BS86" s="400"/>
      <c r="BT86" s="400"/>
      <c r="BU86" s="400"/>
      <c r="BV86" s="400"/>
      <c r="BW86" s="400"/>
      <c r="BX86" s="400"/>
      <c r="BY86" s="400"/>
      <c r="BZ86" s="400"/>
      <c r="CA86" s="400"/>
      <c r="CB86" s="400"/>
      <c r="CC86" s="400"/>
      <c r="CD86" s="400"/>
      <c r="CE86" s="400"/>
      <c r="CF86" s="400"/>
      <c r="CG86" s="400"/>
      <c r="CH86" s="400"/>
      <c r="CI86" s="400"/>
      <c r="CJ86" s="400"/>
      <c r="CK86" s="400"/>
      <c r="CL86" s="400"/>
      <c r="CM86" s="400"/>
      <c r="CN86" s="400"/>
      <c r="CO86" s="400"/>
      <c r="CP86" s="400"/>
      <c r="CQ86" s="400"/>
      <c r="CR86" s="400"/>
      <c r="CS86" s="400"/>
      <c r="CT86" s="400"/>
      <c r="CU86" s="400"/>
      <c r="CV86" s="400"/>
      <c r="CW86" s="400"/>
      <c r="CX86" s="400"/>
      <c r="CY86" s="400"/>
      <c r="CZ86" s="400"/>
      <c r="DA86" s="400"/>
      <c r="DB86" s="400"/>
      <c r="DC86" s="400"/>
      <c r="DD86" s="400"/>
      <c r="DE86" s="400"/>
      <c r="DF86" s="400"/>
      <c r="DG86" s="400"/>
      <c r="DH86" s="400"/>
      <c r="DI86" s="400"/>
      <c r="DJ86" s="400"/>
      <c r="DK86" s="400"/>
      <c r="DL86" s="400"/>
      <c r="DM86" s="400"/>
      <c r="DN86" s="400"/>
      <c r="DO86" s="400"/>
      <c r="DP86" s="400"/>
      <c r="DQ86" s="400"/>
      <c r="DR86" s="400"/>
      <c r="DS86" s="400"/>
      <c r="DT86" s="400"/>
      <c r="DU86" s="400"/>
      <c r="DV86" s="400"/>
      <c r="DW86" s="400"/>
      <c r="DX86" s="400"/>
      <c r="DY86" s="400"/>
      <c r="DZ86" s="400"/>
      <c r="EA86" s="400"/>
      <c r="EB86" s="400"/>
      <c r="EC86" s="400"/>
      <c r="ED86" s="400"/>
      <c r="EE86" s="400"/>
      <c r="EF86" s="400"/>
      <c r="EG86" s="400"/>
      <c r="EH86" s="400"/>
      <c r="EI86" s="400"/>
      <c r="EJ86" s="400"/>
      <c r="EK86" s="400"/>
      <c r="EL86" s="400"/>
      <c r="EM86" s="400"/>
      <c r="EN86" s="400"/>
      <c r="EO86" s="400"/>
      <c r="EP86" s="400"/>
      <c r="EQ86" s="400"/>
      <c r="ER86" s="400"/>
      <c r="ES86" s="400"/>
      <c r="ET86" s="400"/>
      <c r="EU86" s="400"/>
      <c r="EV86" s="400"/>
      <c r="EW86" s="400"/>
      <c r="EX86" s="400"/>
      <c r="EY86" s="400"/>
      <c r="EZ86" s="400"/>
      <c r="FA86" s="400"/>
      <c r="FB86" s="400"/>
      <c r="FC86" s="400"/>
      <c r="FD86" s="400"/>
      <c r="FE86" s="400"/>
      <c r="FF86" s="400"/>
      <c r="FG86" s="400"/>
      <c r="FH86" s="400"/>
      <c r="FI86" s="400"/>
      <c r="FJ86" s="400"/>
      <c r="FK86" s="400"/>
      <c r="FL86" s="400"/>
      <c r="FM86" s="400"/>
      <c r="FN86" s="400"/>
      <c r="FO86" s="400"/>
      <c r="FP86" s="400"/>
      <c r="FQ86" s="400"/>
      <c r="FR86" s="400"/>
      <c r="FS86" s="400"/>
      <c r="FT86" s="400"/>
      <c r="FU86" s="400"/>
      <c r="FV86" s="400"/>
      <c r="FW86" s="400"/>
      <c r="FX86" s="400"/>
      <c r="FY86" s="400"/>
      <c r="FZ86" s="400"/>
      <c r="GA86" s="400"/>
      <c r="GB86" s="400"/>
      <c r="GC86" s="400"/>
      <c r="GD86" s="400"/>
      <c r="GE86" s="400"/>
      <c r="GF86" s="400"/>
      <c r="GG86" s="400"/>
      <c r="GH86" s="400"/>
      <c r="GI86" s="400"/>
      <c r="GJ86" s="400"/>
      <c r="GK86" s="400"/>
      <c r="GL86" s="400"/>
      <c r="GM86" s="400"/>
      <c r="GN86" s="400"/>
      <c r="GO86" s="400"/>
      <c r="GP86" s="400"/>
      <c r="GQ86" s="400"/>
      <c r="GR86" s="400"/>
      <c r="GS86" s="400"/>
      <c r="GT86" s="400"/>
      <c r="GU86" s="400"/>
      <c r="GV86" s="400"/>
      <c r="GW86" s="400"/>
      <c r="GX86" s="400"/>
      <c r="GY86" s="400"/>
      <c r="GZ86" s="400"/>
      <c r="HA86" s="400"/>
      <c r="HB86" s="400"/>
      <c r="HC86" s="400"/>
      <c r="HD86" s="400"/>
      <c r="HE86" s="400"/>
      <c r="HF86" s="400"/>
      <c r="HG86" s="400"/>
      <c r="HH86" s="400"/>
      <c r="HI86" s="400"/>
      <c r="HJ86" s="400"/>
      <c r="HK86" s="400"/>
      <c r="HL86" s="400"/>
      <c r="HM86" s="400"/>
      <c r="HN86" s="400"/>
      <c r="HO86" s="400"/>
      <c r="HP86" s="400"/>
      <c r="HQ86" s="400"/>
      <c r="HR86" s="400"/>
      <c r="HS86" s="400"/>
      <c r="HT86" s="400"/>
      <c r="HU86" s="400"/>
      <c r="HV86" s="400"/>
      <c r="HW86" s="400"/>
      <c r="HX86" s="400"/>
      <c r="HY86" s="400"/>
      <c r="HZ86" s="400"/>
      <c r="IA86" s="400"/>
      <c r="IB86" s="400"/>
      <c r="IC86" s="400"/>
      <c r="ID86" s="400"/>
      <c r="IE86" s="400"/>
      <c r="IF86" s="400"/>
      <c r="IG86" s="400"/>
      <c r="IH86" s="400"/>
      <c r="II86" s="400"/>
      <c r="IJ86" s="400"/>
      <c r="IK86" s="400"/>
      <c r="IL86" s="400"/>
      <c r="IM86" s="400"/>
      <c r="IN86" s="400"/>
      <c r="IO86" s="400"/>
      <c r="IP86" s="400"/>
      <c r="IQ86" s="400"/>
      <c r="IR86" s="400"/>
      <c r="IS86" s="400"/>
      <c r="IT86" s="400"/>
      <c r="IU86" s="400"/>
      <c r="IV86" s="400"/>
      <c r="IW86" s="400"/>
    </row>
    <row r="87" spans="1:257" s="401" customFormat="1" x14ac:dyDescent="0.2">
      <c r="A87" s="400"/>
      <c r="B87" s="243"/>
      <c r="C87" s="431"/>
      <c r="D87" s="432" t="s">
        <v>809</v>
      </c>
      <c r="E87" s="433"/>
      <c r="F87" s="400"/>
      <c r="G87" s="400"/>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400"/>
      <c r="AL87" s="400"/>
      <c r="AM87" s="400"/>
      <c r="AN87" s="400"/>
      <c r="AO87" s="400"/>
      <c r="AP87" s="400"/>
      <c r="AQ87" s="400"/>
      <c r="AR87" s="400"/>
      <c r="AS87" s="400"/>
      <c r="AT87" s="400"/>
      <c r="AU87" s="400"/>
      <c r="AV87" s="400"/>
      <c r="AW87" s="400"/>
      <c r="AX87" s="400"/>
      <c r="AY87" s="400"/>
      <c r="AZ87" s="400"/>
      <c r="BA87" s="400"/>
      <c r="BB87" s="400"/>
      <c r="BC87" s="400"/>
      <c r="BD87" s="400"/>
      <c r="BE87" s="400"/>
      <c r="BF87" s="400"/>
      <c r="BG87" s="400"/>
      <c r="BH87" s="400"/>
      <c r="BI87" s="400"/>
      <c r="BJ87" s="400"/>
      <c r="BK87" s="400"/>
      <c r="BL87" s="400"/>
      <c r="BM87" s="400"/>
      <c r="BN87" s="400"/>
      <c r="BO87" s="400"/>
      <c r="BP87" s="400"/>
      <c r="BQ87" s="400"/>
      <c r="BR87" s="400"/>
      <c r="BS87" s="400"/>
      <c r="BT87" s="400"/>
      <c r="BU87" s="400"/>
      <c r="BV87" s="400"/>
      <c r="BW87" s="400"/>
      <c r="BX87" s="400"/>
      <c r="BY87" s="400"/>
      <c r="BZ87" s="400"/>
      <c r="CA87" s="400"/>
      <c r="CB87" s="400"/>
      <c r="CC87" s="400"/>
      <c r="CD87" s="400"/>
      <c r="CE87" s="400"/>
      <c r="CF87" s="400"/>
      <c r="CG87" s="400"/>
      <c r="CH87" s="400"/>
      <c r="CI87" s="400"/>
      <c r="CJ87" s="400"/>
      <c r="CK87" s="400"/>
      <c r="CL87" s="400"/>
      <c r="CM87" s="400"/>
      <c r="CN87" s="400"/>
      <c r="CO87" s="400"/>
      <c r="CP87" s="400"/>
      <c r="CQ87" s="400"/>
      <c r="CR87" s="400"/>
      <c r="CS87" s="400"/>
      <c r="CT87" s="400"/>
      <c r="CU87" s="400"/>
      <c r="CV87" s="400"/>
      <c r="CW87" s="400"/>
      <c r="CX87" s="400"/>
      <c r="CY87" s="400"/>
      <c r="CZ87" s="400"/>
      <c r="DA87" s="400"/>
      <c r="DB87" s="400"/>
      <c r="DC87" s="400"/>
      <c r="DD87" s="400"/>
      <c r="DE87" s="400"/>
      <c r="DF87" s="400"/>
      <c r="DG87" s="400"/>
      <c r="DH87" s="400"/>
      <c r="DI87" s="400"/>
      <c r="DJ87" s="400"/>
      <c r="DK87" s="400"/>
      <c r="DL87" s="400"/>
      <c r="DM87" s="400"/>
      <c r="DN87" s="400"/>
      <c r="DO87" s="400"/>
      <c r="DP87" s="400"/>
      <c r="DQ87" s="400"/>
      <c r="DR87" s="400"/>
      <c r="DS87" s="400"/>
      <c r="DT87" s="400"/>
      <c r="DU87" s="400"/>
      <c r="DV87" s="400"/>
      <c r="DW87" s="400"/>
      <c r="DX87" s="400"/>
      <c r="DY87" s="400"/>
      <c r="DZ87" s="400"/>
      <c r="EA87" s="400"/>
      <c r="EB87" s="400"/>
      <c r="EC87" s="400"/>
      <c r="ED87" s="400"/>
      <c r="EE87" s="400"/>
      <c r="EF87" s="400"/>
      <c r="EG87" s="400"/>
      <c r="EH87" s="400"/>
      <c r="EI87" s="400"/>
      <c r="EJ87" s="400"/>
      <c r="EK87" s="400"/>
      <c r="EL87" s="400"/>
      <c r="EM87" s="400"/>
      <c r="EN87" s="400"/>
      <c r="EO87" s="400"/>
      <c r="EP87" s="400"/>
      <c r="EQ87" s="400"/>
      <c r="ER87" s="400"/>
      <c r="ES87" s="400"/>
      <c r="ET87" s="400"/>
      <c r="EU87" s="400"/>
      <c r="EV87" s="400"/>
      <c r="EW87" s="400"/>
      <c r="EX87" s="400"/>
      <c r="EY87" s="400"/>
      <c r="EZ87" s="400"/>
      <c r="FA87" s="400"/>
      <c r="FB87" s="400"/>
      <c r="FC87" s="400"/>
      <c r="FD87" s="400"/>
      <c r="FE87" s="400"/>
      <c r="FF87" s="400"/>
      <c r="FG87" s="400"/>
      <c r="FH87" s="400"/>
      <c r="FI87" s="400"/>
      <c r="FJ87" s="400"/>
      <c r="FK87" s="400"/>
      <c r="FL87" s="400"/>
      <c r="FM87" s="400"/>
      <c r="FN87" s="400"/>
      <c r="FO87" s="400"/>
      <c r="FP87" s="400"/>
      <c r="FQ87" s="400"/>
      <c r="FR87" s="400"/>
      <c r="FS87" s="400"/>
      <c r="FT87" s="400"/>
      <c r="FU87" s="400"/>
      <c r="FV87" s="400"/>
      <c r="FW87" s="400"/>
      <c r="FX87" s="400"/>
      <c r="FY87" s="400"/>
      <c r="FZ87" s="400"/>
      <c r="GA87" s="400"/>
      <c r="GB87" s="400"/>
      <c r="GC87" s="400"/>
      <c r="GD87" s="400"/>
      <c r="GE87" s="400"/>
      <c r="GF87" s="400"/>
      <c r="GG87" s="400"/>
      <c r="GH87" s="400"/>
      <c r="GI87" s="400"/>
      <c r="GJ87" s="400"/>
      <c r="GK87" s="400"/>
      <c r="GL87" s="400"/>
      <c r="GM87" s="400"/>
      <c r="GN87" s="400"/>
      <c r="GO87" s="400"/>
      <c r="GP87" s="400"/>
      <c r="GQ87" s="400"/>
      <c r="GR87" s="400"/>
      <c r="GS87" s="400"/>
      <c r="GT87" s="400"/>
      <c r="GU87" s="400"/>
      <c r="GV87" s="400"/>
      <c r="GW87" s="400"/>
      <c r="GX87" s="400"/>
      <c r="GY87" s="400"/>
      <c r="GZ87" s="400"/>
      <c r="HA87" s="400"/>
      <c r="HB87" s="400"/>
      <c r="HC87" s="400"/>
      <c r="HD87" s="400"/>
      <c r="HE87" s="400"/>
      <c r="HF87" s="400"/>
      <c r="HG87" s="400"/>
      <c r="HH87" s="400"/>
      <c r="HI87" s="400"/>
      <c r="HJ87" s="400"/>
      <c r="HK87" s="400"/>
      <c r="HL87" s="400"/>
      <c r="HM87" s="400"/>
      <c r="HN87" s="400"/>
      <c r="HO87" s="400"/>
      <c r="HP87" s="400"/>
      <c r="HQ87" s="400"/>
      <c r="HR87" s="400"/>
      <c r="HS87" s="400"/>
      <c r="HT87" s="400"/>
      <c r="HU87" s="400"/>
      <c r="HV87" s="400"/>
      <c r="HW87" s="400"/>
      <c r="HX87" s="400"/>
      <c r="HY87" s="400"/>
      <c r="HZ87" s="400"/>
      <c r="IA87" s="400"/>
      <c r="IB87" s="400"/>
      <c r="IC87" s="400"/>
      <c r="ID87" s="400"/>
      <c r="IE87" s="400"/>
      <c r="IF87" s="400"/>
      <c r="IG87" s="400"/>
      <c r="IH87" s="400"/>
      <c r="II87" s="400"/>
      <c r="IJ87" s="400"/>
      <c r="IK87" s="400"/>
      <c r="IL87" s="400"/>
      <c r="IM87" s="400"/>
      <c r="IN87" s="400"/>
      <c r="IO87" s="400"/>
      <c r="IP87" s="400"/>
      <c r="IQ87" s="400"/>
      <c r="IR87" s="400"/>
      <c r="IS87" s="400"/>
      <c r="IT87" s="400"/>
      <c r="IU87" s="400"/>
      <c r="IV87" s="400"/>
      <c r="IW87" s="400"/>
    </row>
    <row r="88" spans="1:257" s="401" customFormat="1" x14ac:dyDescent="0.2">
      <c r="A88" s="400"/>
      <c r="B88" s="243"/>
      <c r="C88" s="431"/>
      <c r="D88" s="432" t="s">
        <v>810</v>
      </c>
      <c r="E88" s="433"/>
      <c r="F88" s="400"/>
      <c r="G88" s="400"/>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0"/>
      <c r="AY88" s="400"/>
      <c r="AZ88" s="400"/>
      <c r="BA88" s="400"/>
      <c r="BB88" s="400"/>
      <c r="BC88" s="400"/>
      <c r="BD88" s="400"/>
      <c r="BE88" s="400"/>
      <c r="BF88" s="400"/>
      <c r="BG88" s="400"/>
      <c r="BH88" s="400"/>
      <c r="BI88" s="400"/>
      <c r="BJ88" s="400"/>
      <c r="BK88" s="400"/>
      <c r="BL88" s="400"/>
      <c r="BM88" s="400"/>
      <c r="BN88" s="400"/>
      <c r="BO88" s="400"/>
      <c r="BP88" s="400"/>
      <c r="BQ88" s="400"/>
      <c r="BR88" s="400"/>
      <c r="BS88" s="400"/>
      <c r="BT88" s="400"/>
      <c r="BU88" s="400"/>
      <c r="BV88" s="400"/>
      <c r="BW88" s="400"/>
      <c r="BX88" s="400"/>
      <c r="BY88" s="400"/>
      <c r="BZ88" s="400"/>
      <c r="CA88" s="400"/>
      <c r="CB88" s="400"/>
      <c r="CC88" s="400"/>
      <c r="CD88" s="400"/>
      <c r="CE88" s="400"/>
      <c r="CF88" s="400"/>
      <c r="CG88" s="400"/>
      <c r="CH88" s="400"/>
      <c r="CI88" s="400"/>
      <c r="CJ88" s="400"/>
      <c r="CK88" s="400"/>
      <c r="CL88" s="400"/>
      <c r="CM88" s="400"/>
      <c r="CN88" s="400"/>
      <c r="CO88" s="400"/>
      <c r="CP88" s="400"/>
      <c r="CQ88" s="400"/>
      <c r="CR88" s="400"/>
      <c r="CS88" s="400"/>
      <c r="CT88" s="400"/>
      <c r="CU88" s="400"/>
      <c r="CV88" s="400"/>
      <c r="CW88" s="400"/>
      <c r="CX88" s="400"/>
      <c r="CY88" s="400"/>
      <c r="CZ88" s="400"/>
      <c r="DA88" s="400"/>
      <c r="DB88" s="400"/>
      <c r="DC88" s="400"/>
      <c r="DD88" s="400"/>
      <c r="DE88" s="400"/>
      <c r="DF88" s="400"/>
      <c r="DG88" s="400"/>
      <c r="DH88" s="400"/>
      <c r="DI88" s="400"/>
      <c r="DJ88" s="400"/>
      <c r="DK88" s="400"/>
      <c r="DL88" s="400"/>
      <c r="DM88" s="400"/>
      <c r="DN88" s="400"/>
      <c r="DO88" s="400"/>
      <c r="DP88" s="400"/>
      <c r="DQ88" s="400"/>
      <c r="DR88" s="400"/>
      <c r="DS88" s="400"/>
      <c r="DT88" s="400"/>
      <c r="DU88" s="400"/>
      <c r="DV88" s="400"/>
      <c r="DW88" s="400"/>
      <c r="DX88" s="400"/>
      <c r="DY88" s="400"/>
      <c r="DZ88" s="400"/>
      <c r="EA88" s="400"/>
      <c r="EB88" s="400"/>
      <c r="EC88" s="400"/>
      <c r="ED88" s="400"/>
      <c r="EE88" s="400"/>
      <c r="EF88" s="400"/>
      <c r="EG88" s="400"/>
      <c r="EH88" s="400"/>
      <c r="EI88" s="400"/>
      <c r="EJ88" s="400"/>
      <c r="EK88" s="400"/>
      <c r="EL88" s="400"/>
      <c r="EM88" s="400"/>
      <c r="EN88" s="400"/>
      <c r="EO88" s="400"/>
      <c r="EP88" s="400"/>
      <c r="EQ88" s="400"/>
      <c r="ER88" s="400"/>
      <c r="ES88" s="400"/>
      <c r="ET88" s="400"/>
      <c r="EU88" s="400"/>
      <c r="EV88" s="400"/>
      <c r="EW88" s="400"/>
      <c r="EX88" s="400"/>
      <c r="EY88" s="400"/>
      <c r="EZ88" s="400"/>
      <c r="FA88" s="400"/>
      <c r="FB88" s="400"/>
      <c r="FC88" s="400"/>
      <c r="FD88" s="400"/>
      <c r="FE88" s="400"/>
      <c r="FF88" s="400"/>
      <c r="FG88" s="400"/>
      <c r="FH88" s="400"/>
      <c r="FI88" s="400"/>
      <c r="FJ88" s="400"/>
      <c r="FK88" s="400"/>
      <c r="FL88" s="400"/>
      <c r="FM88" s="400"/>
      <c r="FN88" s="400"/>
      <c r="FO88" s="400"/>
      <c r="FP88" s="400"/>
      <c r="FQ88" s="400"/>
      <c r="FR88" s="400"/>
      <c r="FS88" s="400"/>
      <c r="FT88" s="400"/>
      <c r="FU88" s="400"/>
      <c r="FV88" s="400"/>
      <c r="FW88" s="400"/>
      <c r="FX88" s="400"/>
      <c r="FY88" s="400"/>
      <c r="FZ88" s="400"/>
      <c r="GA88" s="400"/>
      <c r="GB88" s="400"/>
      <c r="GC88" s="400"/>
      <c r="GD88" s="400"/>
      <c r="GE88" s="400"/>
      <c r="GF88" s="400"/>
      <c r="GG88" s="400"/>
      <c r="GH88" s="400"/>
      <c r="GI88" s="400"/>
      <c r="GJ88" s="400"/>
      <c r="GK88" s="400"/>
      <c r="GL88" s="400"/>
      <c r="GM88" s="400"/>
      <c r="GN88" s="400"/>
      <c r="GO88" s="400"/>
      <c r="GP88" s="400"/>
      <c r="GQ88" s="400"/>
      <c r="GR88" s="400"/>
      <c r="GS88" s="400"/>
      <c r="GT88" s="400"/>
      <c r="GU88" s="400"/>
      <c r="GV88" s="400"/>
      <c r="GW88" s="400"/>
      <c r="GX88" s="400"/>
      <c r="GY88" s="400"/>
      <c r="GZ88" s="400"/>
      <c r="HA88" s="400"/>
      <c r="HB88" s="400"/>
      <c r="HC88" s="400"/>
      <c r="HD88" s="400"/>
      <c r="HE88" s="400"/>
      <c r="HF88" s="400"/>
      <c r="HG88" s="400"/>
      <c r="HH88" s="400"/>
      <c r="HI88" s="400"/>
      <c r="HJ88" s="400"/>
      <c r="HK88" s="400"/>
      <c r="HL88" s="400"/>
      <c r="HM88" s="400"/>
      <c r="HN88" s="400"/>
      <c r="HO88" s="400"/>
      <c r="HP88" s="400"/>
      <c r="HQ88" s="400"/>
      <c r="HR88" s="400"/>
      <c r="HS88" s="400"/>
      <c r="HT88" s="400"/>
      <c r="HU88" s="400"/>
      <c r="HV88" s="400"/>
      <c r="HW88" s="400"/>
      <c r="HX88" s="400"/>
      <c r="HY88" s="400"/>
      <c r="HZ88" s="400"/>
      <c r="IA88" s="400"/>
      <c r="IB88" s="400"/>
      <c r="IC88" s="400"/>
      <c r="ID88" s="400"/>
      <c r="IE88" s="400"/>
      <c r="IF88" s="400"/>
      <c r="IG88" s="400"/>
      <c r="IH88" s="400"/>
      <c r="II88" s="400"/>
      <c r="IJ88" s="400"/>
      <c r="IK88" s="400"/>
      <c r="IL88" s="400"/>
      <c r="IM88" s="400"/>
      <c r="IN88" s="400"/>
      <c r="IO88" s="400"/>
      <c r="IP88" s="400"/>
      <c r="IQ88" s="400"/>
      <c r="IR88" s="400"/>
      <c r="IS88" s="400"/>
      <c r="IT88" s="400"/>
      <c r="IU88" s="400"/>
      <c r="IV88" s="400"/>
      <c r="IW88" s="400"/>
    </row>
    <row r="89" spans="1:257" s="401" customFormat="1" x14ac:dyDescent="0.2">
      <c r="A89" s="400"/>
      <c r="B89" s="243"/>
      <c r="C89" s="431"/>
      <c r="D89" s="432" t="s">
        <v>811</v>
      </c>
      <c r="E89" s="433"/>
      <c r="F89" s="400"/>
      <c r="G89" s="400"/>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400"/>
      <c r="AL89" s="400"/>
      <c r="AM89" s="400"/>
      <c r="AN89" s="400"/>
      <c r="AO89" s="400"/>
      <c r="AP89" s="400"/>
      <c r="AQ89" s="400"/>
      <c r="AR89" s="400"/>
      <c r="AS89" s="400"/>
      <c r="AT89" s="400"/>
      <c r="AU89" s="400"/>
      <c r="AV89" s="400"/>
      <c r="AW89" s="400"/>
      <c r="AX89" s="400"/>
      <c r="AY89" s="400"/>
      <c r="AZ89" s="400"/>
      <c r="BA89" s="400"/>
      <c r="BB89" s="400"/>
      <c r="BC89" s="400"/>
      <c r="BD89" s="400"/>
      <c r="BE89" s="400"/>
      <c r="BF89" s="400"/>
      <c r="BG89" s="400"/>
      <c r="BH89" s="400"/>
      <c r="BI89" s="400"/>
      <c r="BJ89" s="400"/>
      <c r="BK89" s="400"/>
      <c r="BL89" s="400"/>
      <c r="BM89" s="400"/>
      <c r="BN89" s="400"/>
      <c r="BO89" s="400"/>
      <c r="BP89" s="400"/>
      <c r="BQ89" s="400"/>
      <c r="BR89" s="400"/>
      <c r="BS89" s="400"/>
      <c r="BT89" s="400"/>
      <c r="BU89" s="400"/>
      <c r="BV89" s="400"/>
      <c r="BW89" s="400"/>
      <c r="BX89" s="400"/>
      <c r="BY89" s="400"/>
      <c r="BZ89" s="400"/>
      <c r="CA89" s="400"/>
      <c r="CB89" s="400"/>
      <c r="CC89" s="400"/>
      <c r="CD89" s="400"/>
      <c r="CE89" s="400"/>
      <c r="CF89" s="400"/>
      <c r="CG89" s="400"/>
      <c r="CH89" s="400"/>
      <c r="CI89" s="400"/>
      <c r="CJ89" s="400"/>
      <c r="CK89" s="400"/>
      <c r="CL89" s="400"/>
      <c r="CM89" s="400"/>
      <c r="CN89" s="400"/>
      <c r="CO89" s="400"/>
      <c r="CP89" s="400"/>
      <c r="CQ89" s="400"/>
      <c r="CR89" s="400"/>
      <c r="CS89" s="400"/>
      <c r="CT89" s="400"/>
      <c r="CU89" s="400"/>
      <c r="CV89" s="400"/>
      <c r="CW89" s="400"/>
      <c r="CX89" s="400"/>
      <c r="CY89" s="400"/>
      <c r="CZ89" s="400"/>
      <c r="DA89" s="400"/>
      <c r="DB89" s="400"/>
      <c r="DC89" s="400"/>
      <c r="DD89" s="400"/>
      <c r="DE89" s="400"/>
      <c r="DF89" s="400"/>
      <c r="DG89" s="400"/>
      <c r="DH89" s="400"/>
      <c r="DI89" s="400"/>
      <c r="DJ89" s="400"/>
      <c r="DK89" s="400"/>
      <c r="DL89" s="400"/>
      <c r="DM89" s="400"/>
      <c r="DN89" s="400"/>
      <c r="DO89" s="400"/>
      <c r="DP89" s="400"/>
      <c r="DQ89" s="400"/>
      <c r="DR89" s="400"/>
      <c r="DS89" s="400"/>
      <c r="DT89" s="400"/>
      <c r="DU89" s="400"/>
      <c r="DV89" s="400"/>
      <c r="DW89" s="400"/>
      <c r="DX89" s="400"/>
      <c r="DY89" s="400"/>
      <c r="DZ89" s="400"/>
      <c r="EA89" s="400"/>
      <c r="EB89" s="400"/>
      <c r="EC89" s="400"/>
      <c r="ED89" s="400"/>
      <c r="EE89" s="400"/>
      <c r="EF89" s="400"/>
      <c r="EG89" s="400"/>
      <c r="EH89" s="400"/>
      <c r="EI89" s="400"/>
      <c r="EJ89" s="400"/>
      <c r="EK89" s="400"/>
      <c r="EL89" s="400"/>
      <c r="EM89" s="400"/>
      <c r="EN89" s="400"/>
      <c r="EO89" s="400"/>
      <c r="EP89" s="400"/>
      <c r="EQ89" s="400"/>
      <c r="ER89" s="400"/>
      <c r="ES89" s="400"/>
      <c r="ET89" s="400"/>
      <c r="EU89" s="400"/>
      <c r="EV89" s="400"/>
      <c r="EW89" s="400"/>
      <c r="EX89" s="400"/>
      <c r="EY89" s="400"/>
      <c r="EZ89" s="400"/>
      <c r="FA89" s="400"/>
      <c r="FB89" s="400"/>
      <c r="FC89" s="400"/>
      <c r="FD89" s="400"/>
      <c r="FE89" s="400"/>
      <c r="FF89" s="400"/>
      <c r="FG89" s="400"/>
      <c r="FH89" s="400"/>
      <c r="FI89" s="400"/>
      <c r="FJ89" s="400"/>
      <c r="FK89" s="400"/>
      <c r="FL89" s="400"/>
      <c r="FM89" s="400"/>
      <c r="FN89" s="400"/>
      <c r="FO89" s="400"/>
      <c r="FP89" s="400"/>
      <c r="FQ89" s="400"/>
      <c r="FR89" s="400"/>
      <c r="FS89" s="400"/>
      <c r="FT89" s="400"/>
      <c r="FU89" s="400"/>
      <c r="FV89" s="400"/>
      <c r="FW89" s="400"/>
      <c r="FX89" s="400"/>
      <c r="FY89" s="400"/>
      <c r="FZ89" s="400"/>
      <c r="GA89" s="400"/>
      <c r="GB89" s="400"/>
      <c r="GC89" s="400"/>
      <c r="GD89" s="400"/>
      <c r="GE89" s="400"/>
      <c r="GF89" s="400"/>
      <c r="GG89" s="400"/>
      <c r="GH89" s="400"/>
      <c r="GI89" s="400"/>
      <c r="GJ89" s="400"/>
      <c r="GK89" s="400"/>
      <c r="GL89" s="400"/>
      <c r="GM89" s="400"/>
      <c r="GN89" s="400"/>
      <c r="GO89" s="400"/>
      <c r="GP89" s="400"/>
      <c r="GQ89" s="400"/>
      <c r="GR89" s="400"/>
      <c r="GS89" s="400"/>
      <c r="GT89" s="400"/>
      <c r="GU89" s="400"/>
      <c r="GV89" s="400"/>
      <c r="GW89" s="400"/>
      <c r="GX89" s="400"/>
      <c r="GY89" s="400"/>
      <c r="GZ89" s="400"/>
      <c r="HA89" s="400"/>
      <c r="HB89" s="400"/>
      <c r="HC89" s="400"/>
      <c r="HD89" s="400"/>
      <c r="HE89" s="400"/>
      <c r="HF89" s="400"/>
      <c r="HG89" s="400"/>
      <c r="HH89" s="400"/>
      <c r="HI89" s="400"/>
      <c r="HJ89" s="400"/>
      <c r="HK89" s="400"/>
      <c r="HL89" s="400"/>
      <c r="HM89" s="400"/>
      <c r="HN89" s="400"/>
      <c r="HO89" s="400"/>
      <c r="HP89" s="400"/>
      <c r="HQ89" s="400"/>
      <c r="HR89" s="400"/>
      <c r="HS89" s="400"/>
      <c r="HT89" s="400"/>
      <c r="HU89" s="400"/>
      <c r="HV89" s="400"/>
      <c r="HW89" s="400"/>
      <c r="HX89" s="400"/>
      <c r="HY89" s="400"/>
      <c r="HZ89" s="400"/>
      <c r="IA89" s="400"/>
      <c r="IB89" s="400"/>
      <c r="IC89" s="400"/>
      <c r="ID89" s="400"/>
      <c r="IE89" s="400"/>
      <c r="IF89" s="400"/>
      <c r="IG89" s="400"/>
      <c r="IH89" s="400"/>
      <c r="II89" s="400"/>
      <c r="IJ89" s="400"/>
      <c r="IK89" s="400"/>
      <c r="IL89" s="400"/>
      <c r="IM89" s="400"/>
      <c r="IN89" s="400"/>
      <c r="IO89" s="400"/>
      <c r="IP89" s="400"/>
      <c r="IQ89" s="400"/>
      <c r="IR89" s="400"/>
      <c r="IS89" s="400"/>
      <c r="IT89" s="400"/>
      <c r="IU89" s="400"/>
      <c r="IV89" s="400"/>
      <c r="IW89" s="400"/>
    </row>
    <row r="90" spans="1:257" s="401" customFormat="1" x14ac:dyDescent="0.2">
      <c r="A90" s="400"/>
      <c r="B90" s="243"/>
      <c r="C90" s="431"/>
      <c r="D90" s="432" t="s">
        <v>812</v>
      </c>
      <c r="E90" s="433"/>
      <c r="F90" s="400"/>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c r="AI90" s="400"/>
      <c r="AJ90" s="400"/>
      <c r="AK90" s="400"/>
      <c r="AL90" s="400"/>
      <c r="AM90" s="400"/>
      <c r="AN90" s="400"/>
      <c r="AO90" s="400"/>
      <c r="AP90" s="400"/>
      <c r="AQ90" s="400"/>
      <c r="AR90" s="400"/>
      <c r="AS90" s="400"/>
      <c r="AT90" s="400"/>
      <c r="AU90" s="400"/>
      <c r="AV90" s="400"/>
      <c r="AW90" s="400"/>
      <c r="AX90" s="400"/>
      <c r="AY90" s="400"/>
      <c r="AZ90" s="400"/>
      <c r="BA90" s="400"/>
      <c r="BB90" s="400"/>
      <c r="BC90" s="400"/>
      <c r="BD90" s="400"/>
      <c r="BE90" s="400"/>
      <c r="BF90" s="400"/>
      <c r="BG90" s="400"/>
      <c r="BH90" s="400"/>
      <c r="BI90" s="400"/>
      <c r="BJ90" s="400"/>
      <c r="BK90" s="400"/>
      <c r="BL90" s="400"/>
      <c r="BM90" s="400"/>
      <c r="BN90" s="400"/>
      <c r="BO90" s="400"/>
      <c r="BP90" s="400"/>
      <c r="BQ90" s="400"/>
      <c r="BR90" s="400"/>
      <c r="BS90" s="400"/>
      <c r="BT90" s="400"/>
      <c r="BU90" s="400"/>
      <c r="BV90" s="400"/>
      <c r="BW90" s="400"/>
      <c r="BX90" s="400"/>
      <c r="BY90" s="400"/>
      <c r="BZ90" s="400"/>
      <c r="CA90" s="400"/>
      <c r="CB90" s="400"/>
      <c r="CC90" s="400"/>
      <c r="CD90" s="400"/>
      <c r="CE90" s="400"/>
      <c r="CF90" s="400"/>
      <c r="CG90" s="400"/>
      <c r="CH90" s="400"/>
      <c r="CI90" s="400"/>
      <c r="CJ90" s="400"/>
      <c r="CK90" s="400"/>
      <c r="CL90" s="400"/>
      <c r="CM90" s="400"/>
      <c r="CN90" s="400"/>
      <c r="CO90" s="400"/>
      <c r="CP90" s="400"/>
      <c r="CQ90" s="400"/>
      <c r="CR90" s="400"/>
      <c r="CS90" s="400"/>
      <c r="CT90" s="400"/>
      <c r="CU90" s="400"/>
      <c r="CV90" s="400"/>
      <c r="CW90" s="400"/>
      <c r="CX90" s="400"/>
      <c r="CY90" s="400"/>
      <c r="CZ90" s="400"/>
      <c r="DA90" s="400"/>
      <c r="DB90" s="400"/>
      <c r="DC90" s="400"/>
      <c r="DD90" s="400"/>
      <c r="DE90" s="400"/>
      <c r="DF90" s="400"/>
      <c r="DG90" s="400"/>
      <c r="DH90" s="400"/>
      <c r="DI90" s="400"/>
      <c r="DJ90" s="400"/>
      <c r="DK90" s="400"/>
      <c r="DL90" s="400"/>
      <c r="DM90" s="400"/>
      <c r="DN90" s="400"/>
      <c r="DO90" s="400"/>
      <c r="DP90" s="400"/>
      <c r="DQ90" s="400"/>
      <c r="DR90" s="400"/>
      <c r="DS90" s="400"/>
      <c r="DT90" s="400"/>
      <c r="DU90" s="400"/>
      <c r="DV90" s="400"/>
      <c r="DW90" s="400"/>
      <c r="DX90" s="400"/>
      <c r="DY90" s="400"/>
      <c r="DZ90" s="400"/>
      <c r="EA90" s="400"/>
      <c r="EB90" s="400"/>
      <c r="EC90" s="400"/>
      <c r="ED90" s="400"/>
      <c r="EE90" s="400"/>
      <c r="EF90" s="400"/>
      <c r="EG90" s="400"/>
      <c r="EH90" s="400"/>
      <c r="EI90" s="400"/>
      <c r="EJ90" s="400"/>
      <c r="EK90" s="400"/>
      <c r="EL90" s="400"/>
      <c r="EM90" s="400"/>
      <c r="EN90" s="400"/>
      <c r="EO90" s="400"/>
      <c r="EP90" s="400"/>
      <c r="EQ90" s="400"/>
      <c r="ER90" s="400"/>
      <c r="ES90" s="400"/>
      <c r="ET90" s="400"/>
      <c r="EU90" s="400"/>
      <c r="EV90" s="400"/>
      <c r="EW90" s="400"/>
      <c r="EX90" s="400"/>
      <c r="EY90" s="400"/>
      <c r="EZ90" s="400"/>
      <c r="FA90" s="400"/>
      <c r="FB90" s="400"/>
      <c r="FC90" s="400"/>
      <c r="FD90" s="400"/>
      <c r="FE90" s="400"/>
      <c r="FF90" s="400"/>
      <c r="FG90" s="400"/>
      <c r="FH90" s="400"/>
      <c r="FI90" s="400"/>
      <c r="FJ90" s="400"/>
      <c r="FK90" s="400"/>
      <c r="FL90" s="400"/>
      <c r="FM90" s="400"/>
      <c r="FN90" s="400"/>
      <c r="FO90" s="400"/>
      <c r="FP90" s="400"/>
      <c r="FQ90" s="400"/>
      <c r="FR90" s="400"/>
      <c r="FS90" s="400"/>
      <c r="FT90" s="400"/>
      <c r="FU90" s="400"/>
      <c r="FV90" s="400"/>
      <c r="FW90" s="400"/>
      <c r="FX90" s="400"/>
      <c r="FY90" s="400"/>
      <c r="FZ90" s="400"/>
      <c r="GA90" s="400"/>
      <c r="GB90" s="400"/>
      <c r="GC90" s="400"/>
      <c r="GD90" s="400"/>
      <c r="GE90" s="400"/>
      <c r="GF90" s="400"/>
      <c r="GG90" s="400"/>
      <c r="GH90" s="400"/>
      <c r="GI90" s="400"/>
      <c r="GJ90" s="400"/>
      <c r="GK90" s="400"/>
      <c r="GL90" s="400"/>
      <c r="GM90" s="400"/>
      <c r="GN90" s="400"/>
      <c r="GO90" s="400"/>
      <c r="GP90" s="400"/>
      <c r="GQ90" s="400"/>
      <c r="GR90" s="400"/>
      <c r="GS90" s="400"/>
      <c r="GT90" s="400"/>
      <c r="GU90" s="400"/>
      <c r="GV90" s="400"/>
      <c r="GW90" s="400"/>
      <c r="GX90" s="400"/>
      <c r="GY90" s="400"/>
      <c r="GZ90" s="400"/>
      <c r="HA90" s="400"/>
      <c r="HB90" s="400"/>
      <c r="HC90" s="400"/>
      <c r="HD90" s="400"/>
      <c r="HE90" s="400"/>
      <c r="HF90" s="400"/>
      <c r="HG90" s="400"/>
      <c r="HH90" s="400"/>
      <c r="HI90" s="400"/>
      <c r="HJ90" s="400"/>
      <c r="HK90" s="400"/>
      <c r="HL90" s="400"/>
      <c r="HM90" s="400"/>
      <c r="HN90" s="400"/>
      <c r="HO90" s="400"/>
      <c r="HP90" s="400"/>
      <c r="HQ90" s="400"/>
      <c r="HR90" s="400"/>
      <c r="HS90" s="400"/>
      <c r="HT90" s="400"/>
      <c r="HU90" s="400"/>
      <c r="HV90" s="400"/>
      <c r="HW90" s="400"/>
      <c r="HX90" s="400"/>
      <c r="HY90" s="400"/>
      <c r="HZ90" s="400"/>
      <c r="IA90" s="400"/>
      <c r="IB90" s="400"/>
      <c r="IC90" s="400"/>
      <c r="ID90" s="400"/>
      <c r="IE90" s="400"/>
      <c r="IF90" s="400"/>
      <c r="IG90" s="400"/>
      <c r="IH90" s="400"/>
      <c r="II90" s="400"/>
      <c r="IJ90" s="400"/>
      <c r="IK90" s="400"/>
      <c r="IL90" s="400"/>
      <c r="IM90" s="400"/>
      <c r="IN90" s="400"/>
      <c r="IO90" s="400"/>
      <c r="IP90" s="400"/>
      <c r="IQ90" s="400"/>
      <c r="IR90" s="400"/>
      <c r="IS90" s="400"/>
      <c r="IT90" s="400"/>
      <c r="IU90" s="400"/>
      <c r="IV90" s="400"/>
      <c r="IW90" s="400"/>
    </row>
    <row r="91" spans="1:257" s="401" customFormat="1" x14ac:dyDescent="0.2">
      <c r="A91" s="400"/>
      <c r="B91" s="243"/>
      <c r="C91" s="431"/>
      <c r="D91" s="432" t="s">
        <v>813</v>
      </c>
      <c r="E91" s="433"/>
      <c r="F91" s="400"/>
      <c r="G91" s="400"/>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0"/>
      <c r="AL91" s="400"/>
      <c r="AM91" s="400"/>
      <c r="AN91" s="400"/>
      <c r="AO91" s="400"/>
      <c r="AP91" s="400"/>
      <c r="AQ91" s="400"/>
      <c r="AR91" s="400"/>
      <c r="AS91" s="400"/>
      <c r="AT91" s="400"/>
      <c r="AU91" s="400"/>
      <c r="AV91" s="400"/>
      <c r="AW91" s="400"/>
      <c r="AX91" s="400"/>
      <c r="AY91" s="400"/>
      <c r="AZ91" s="400"/>
      <c r="BA91" s="400"/>
      <c r="BB91" s="400"/>
      <c r="BC91" s="400"/>
      <c r="BD91" s="400"/>
      <c r="BE91" s="400"/>
      <c r="BF91" s="400"/>
      <c r="BG91" s="400"/>
      <c r="BH91" s="400"/>
      <c r="BI91" s="400"/>
      <c r="BJ91" s="400"/>
      <c r="BK91" s="400"/>
      <c r="BL91" s="400"/>
      <c r="BM91" s="400"/>
      <c r="BN91" s="400"/>
      <c r="BO91" s="400"/>
      <c r="BP91" s="400"/>
      <c r="BQ91" s="400"/>
      <c r="BR91" s="400"/>
      <c r="BS91" s="400"/>
      <c r="BT91" s="400"/>
      <c r="BU91" s="400"/>
      <c r="BV91" s="400"/>
      <c r="BW91" s="400"/>
      <c r="BX91" s="400"/>
      <c r="BY91" s="400"/>
      <c r="BZ91" s="400"/>
      <c r="CA91" s="400"/>
      <c r="CB91" s="400"/>
      <c r="CC91" s="400"/>
      <c r="CD91" s="400"/>
      <c r="CE91" s="400"/>
      <c r="CF91" s="400"/>
      <c r="CG91" s="400"/>
      <c r="CH91" s="400"/>
      <c r="CI91" s="400"/>
      <c r="CJ91" s="400"/>
      <c r="CK91" s="400"/>
      <c r="CL91" s="400"/>
      <c r="CM91" s="400"/>
      <c r="CN91" s="400"/>
      <c r="CO91" s="400"/>
      <c r="CP91" s="400"/>
      <c r="CQ91" s="400"/>
      <c r="CR91" s="400"/>
      <c r="CS91" s="400"/>
      <c r="CT91" s="400"/>
      <c r="CU91" s="400"/>
      <c r="CV91" s="400"/>
      <c r="CW91" s="400"/>
      <c r="CX91" s="400"/>
      <c r="CY91" s="400"/>
      <c r="CZ91" s="400"/>
      <c r="DA91" s="400"/>
      <c r="DB91" s="400"/>
      <c r="DC91" s="400"/>
      <c r="DD91" s="400"/>
      <c r="DE91" s="400"/>
      <c r="DF91" s="400"/>
      <c r="DG91" s="400"/>
      <c r="DH91" s="400"/>
      <c r="DI91" s="400"/>
      <c r="DJ91" s="400"/>
      <c r="DK91" s="400"/>
      <c r="DL91" s="400"/>
      <c r="DM91" s="400"/>
      <c r="DN91" s="400"/>
      <c r="DO91" s="400"/>
      <c r="DP91" s="400"/>
      <c r="DQ91" s="400"/>
      <c r="DR91" s="400"/>
      <c r="DS91" s="400"/>
      <c r="DT91" s="400"/>
      <c r="DU91" s="400"/>
      <c r="DV91" s="400"/>
      <c r="DW91" s="400"/>
      <c r="DX91" s="400"/>
      <c r="DY91" s="400"/>
      <c r="DZ91" s="400"/>
      <c r="EA91" s="400"/>
      <c r="EB91" s="400"/>
      <c r="EC91" s="400"/>
      <c r="ED91" s="400"/>
      <c r="EE91" s="400"/>
      <c r="EF91" s="400"/>
      <c r="EG91" s="400"/>
      <c r="EH91" s="400"/>
      <c r="EI91" s="400"/>
      <c r="EJ91" s="400"/>
      <c r="EK91" s="400"/>
      <c r="EL91" s="400"/>
      <c r="EM91" s="400"/>
      <c r="EN91" s="400"/>
      <c r="EO91" s="400"/>
      <c r="EP91" s="400"/>
      <c r="EQ91" s="400"/>
      <c r="ER91" s="400"/>
      <c r="ES91" s="400"/>
      <c r="ET91" s="400"/>
      <c r="EU91" s="400"/>
      <c r="EV91" s="400"/>
      <c r="EW91" s="400"/>
      <c r="EX91" s="400"/>
      <c r="EY91" s="400"/>
      <c r="EZ91" s="400"/>
      <c r="FA91" s="400"/>
      <c r="FB91" s="400"/>
      <c r="FC91" s="400"/>
      <c r="FD91" s="400"/>
      <c r="FE91" s="400"/>
      <c r="FF91" s="400"/>
      <c r="FG91" s="400"/>
      <c r="FH91" s="400"/>
      <c r="FI91" s="400"/>
      <c r="FJ91" s="400"/>
      <c r="FK91" s="400"/>
      <c r="FL91" s="400"/>
      <c r="FM91" s="400"/>
      <c r="FN91" s="400"/>
      <c r="FO91" s="400"/>
      <c r="FP91" s="400"/>
      <c r="FQ91" s="400"/>
      <c r="FR91" s="400"/>
      <c r="FS91" s="400"/>
      <c r="FT91" s="400"/>
      <c r="FU91" s="400"/>
      <c r="FV91" s="400"/>
      <c r="FW91" s="400"/>
      <c r="FX91" s="400"/>
      <c r="FY91" s="400"/>
      <c r="FZ91" s="400"/>
      <c r="GA91" s="400"/>
      <c r="GB91" s="400"/>
      <c r="GC91" s="400"/>
      <c r="GD91" s="400"/>
      <c r="GE91" s="400"/>
      <c r="GF91" s="400"/>
      <c r="GG91" s="400"/>
      <c r="GH91" s="400"/>
      <c r="GI91" s="400"/>
      <c r="GJ91" s="400"/>
      <c r="GK91" s="400"/>
      <c r="GL91" s="400"/>
      <c r="GM91" s="400"/>
      <c r="GN91" s="400"/>
      <c r="GO91" s="400"/>
      <c r="GP91" s="400"/>
      <c r="GQ91" s="400"/>
      <c r="GR91" s="400"/>
      <c r="GS91" s="400"/>
      <c r="GT91" s="400"/>
      <c r="GU91" s="400"/>
      <c r="GV91" s="400"/>
      <c r="GW91" s="400"/>
      <c r="GX91" s="400"/>
      <c r="GY91" s="400"/>
      <c r="GZ91" s="400"/>
      <c r="HA91" s="400"/>
      <c r="HB91" s="400"/>
      <c r="HC91" s="400"/>
      <c r="HD91" s="400"/>
      <c r="HE91" s="400"/>
      <c r="HF91" s="400"/>
      <c r="HG91" s="400"/>
      <c r="HH91" s="400"/>
      <c r="HI91" s="400"/>
      <c r="HJ91" s="400"/>
      <c r="HK91" s="400"/>
      <c r="HL91" s="400"/>
      <c r="HM91" s="400"/>
      <c r="HN91" s="400"/>
      <c r="HO91" s="400"/>
      <c r="HP91" s="400"/>
      <c r="HQ91" s="400"/>
      <c r="HR91" s="400"/>
      <c r="HS91" s="400"/>
      <c r="HT91" s="400"/>
      <c r="HU91" s="400"/>
      <c r="HV91" s="400"/>
      <c r="HW91" s="400"/>
      <c r="HX91" s="400"/>
      <c r="HY91" s="400"/>
      <c r="HZ91" s="400"/>
      <c r="IA91" s="400"/>
      <c r="IB91" s="400"/>
      <c r="IC91" s="400"/>
      <c r="ID91" s="400"/>
      <c r="IE91" s="400"/>
      <c r="IF91" s="400"/>
      <c r="IG91" s="400"/>
      <c r="IH91" s="400"/>
      <c r="II91" s="400"/>
      <c r="IJ91" s="400"/>
      <c r="IK91" s="400"/>
      <c r="IL91" s="400"/>
      <c r="IM91" s="400"/>
      <c r="IN91" s="400"/>
      <c r="IO91" s="400"/>
      <c r="IP91" s="400"/>
      <c r="IQ91" s="400"/>
      <c r="IR91" s="400"/>
      <c r="IS91" s="400"/>
      <c r="IT91" s="400"/>
      <c r="IU91" s="400"/>
      <c r="IV91" s="400"/>
      <c r="IW91" s="400"/>
    </row>
    <row r="92" spans="1:257" s="401" customFormat="1" x14ac:dyDescent="0.2">
      <c r="A92" s="400"/>
      <c r="B92" s="243"/>
      <c r="C92" s="431"/>
      <c r="D92" s="432" t="s">
        <v>814</v>
      </c>
      <c r="E92" s="433"/>
      <c r="F92" s="400"/>
      <c r="G92" s="400"/>
      <c r="H92" s="400"/>
      <c r="I92" s="400"/>
      <c r="J92" s="400"/>
      <c r="K92" s="400"/>
      <c r="L92" s="400"/>
      <c r="M92" s="400"/>
      <c r="N92" s="400"/>
      <c r="O92" s="400"/>
      <c r="P92" s="400"/>
      <c r="Q92" s="400"/>
      <c r="R92" s="400"/>
      <c r="S92" s="400"/>
      <c r="T92" s="400"/>
      <c r="U92" s="400"/>
      <c r="V92" s="400"/>
      <c r="W92" s="400"/>
      <c r="X92" s="400"/>
      <c r="Y92" s="400"/>
      <c r="Z92" s="400"/>
      <c r="AA92" s="400"/>
      <c r="AB92" s="400"/>
      <c r="AC92" s="400"/>
      <c r="AD92" s="400"/>
      <c r="AE92" s="400"/>
      <c r="AF92" s="400"/>
      <c r="AG92" s="400"/>
      <c r="AH92" s="400"/>
      <c r="AI92" s="400"/>
      <c r="AJ92" s="400"/>
      <c r="AK92" s="400"/>
      <c r="AL92" s="400"/>
      <c r="AM92" s="400"/>
      <c r="AN92" s="400"/>
      <c r="AO92" s="400"/>
      <c r="AP92" s="400"/>
      <c r="AQ92" s="400"/>
      <c r="AR92" s="400"/>
      <c r="AS92" s="400"/>
      <c r="AT92" s="400"/>
      <c r="AU92" s="400"/>
      <c r="AV92" s="400"/>
      <c r="AW92" s="400"/>
      <c r="AX92" s="400"/>
      <c r="AY92" s="400"/>
      <c r="AZ92" s="400"/>
      <c r="BA92" s="400"/>
      <c r="BB92" s="400"/>
      <c r="BC92" s="400"/>
      <c r="BD92" s="400"/>
      <c r="BE92" s="400"/>
      <c r="BF92" s="400"/>
      <c r="BG92" s="400"/>
      <c r="BH92" s="400"/>
      <c r="BI92" s="400"/>
      <c r="BJ92" s="400"/>
      <c r="BK92" s="400"/>
      <c r="BL92" s="400"/>
      <c r="BM92" s="400"/>
      <c r="BN92" s="400"/>
      <c r="BO92" s="400"/>
      <c r="BP92" s="400"/>
      <c r="BQ92" s="400"/>
      <c r="BR92" s="400"/>
      <c r="BS92" s="400"/>
      <c r="BT92" s="400"/>
      <c r="BU92" s="400"/>
      <c r="BV92" s="400"/>
      <c r="BW92" s="400"/>
      <c r="BX92" s="400"/>
      <c r="BY92" s="400"/>
      <c r="BZ92" s="400"/>
      <c r="CA92" s="400"/>
      <c r="CB92" s="400"/>
      <c r="CC92" s="400"/>
      <c r="CD92" s="400"/>
      <c r="CE92" s="400"/>
      <c r="CF92" s="400"/>
      <c r="CG92" s="400"/>
      <c r="CH92" s="400"/>
      <c r="CI92" s="400"/>
      <c r="CJ92" s="400"/>
      <c r="CK92" s="400"/>
      <c r="CL92" s="400"/>
      <c r="CM92" s="400"/>
      <c r="CN92" s="400"/>
      <c r="CO92" s="400"/>
      <c r="CP92" s="400"/>
      <c r="CQ92" s="400"/>
      <c r="CR92" s="400"/>
      <c r="CS92" s="400"/>
      <c r="CT92" s="400"/>
      <c r="CU92" s="400"/>
      <c r="CV92" s="400"/>
      <c r="CW92" s="400"/>
      <c r="CX92" s="400"/>
      <c r="CY92" s="400"/>
      <c r="CZ92" s="400"/>
      <c r="DA92" s="400"/>
      <c r="DB92" s="400"/>
      <c r="DC92" s="400"/>
      <c r="DD92" s="400"/>
      <c r="DE92" s="400"/>
      <c r="DF92" s="400"/>
      <c r="DG92" s="400"/>
      <c r="DH92" s="400"/>
      <c r="DI92" s="400"/>
      <c r="DJ92" s="400"/>
      <c r="DK92" s="400"/>
      <c r="DL92" s="400"/>
      <c r="DM92" s="400"/>
      <c r="DN92" s="400"/>
      <c r="DO92" s="400"/>
      <c r="DP92" s="400"/>
      <c r="DQ92" s="400"/>
      <c r="DR92" s="400"/>
      <c r="DS92" s="400"/>
      <c r="DT92" s="400"/>
      <c r="DU92" s="400"/>
      <c r="DV92" s="400"/>
      <c r="DW92" s="400"/>
      <c r="DX92" s="400"/>
      <c r="DY92" s="400"/>
      <c r="DZ92" s="400"/>
      <c r="EA92" s="400"/>
      <c r="EB92" s="400"/>
      <c r="EC92" s="400"/>
      <c r="ED92" s="400"/>
      <c r="EE92" s="400"/>
      <c r="EF92" s="400"/>
      <c r="EG92" s="400"/>
      <c r="EH92" s="400"/>
      <c r="EI92" s="400"/>
      <c r="EJ92" s="400"/>
      <c r="EK92" s="400"/>
      <c r="EL92" s="400"/>
      <c r="EM92" s="400"/>
      <c r="EN92" s="400"/>
      <c r="EO92" s="400"/>
      <c r="EP92" s="400"/>
      <c r="EQ92" s="400"/>
      <c r="ER92" s="400"/>
      <c r="ES92" s="400"/>
      <c r="ET92" s="400"/>
      <c r="EU92" s="400"/>
      <c r="EV92" s="400"/>
      <c r="EW92" s="400"/>
      <c r="EX92" s="400"/>
      <c r="EY92" s="400"/>
      <c r="EZ92" s="400"/>
      <c r="FA92" s="400"/>
      <c r="FB92" s="400"/>
      <c r="FC92" s="400"/>
      <c r="FD92" s="400"/>
      <c r="FE92" s="400"/>
      <c r="FF92" s="400"/>
      <c r="FG92" s="400"/>
      <c r="FH92" s="400"/>
      <c r="FI92" s="400"/>
      <c r="FJ92" s="400"/>
      <c r="FK92" s="400"/>
      <c r="FL92" s="400"/>
      <c r="FM92" s="400"/>
      <c r="FN92" s="400"/>
      <c r="FO92" s="400"/>
      <c r="FP92" s="400"/>
      <c r="FQ92" s="400"/>
      <c r="FR92" s="400"/>
      <c r="FS92" s="400"/>
      <c r="FT92" s="400"/>
      <c r="FU92" s="400"/>
      <c r="FV92" s="400"/>
      <c r="FW92" s="400"/>
      <c r="FX92" s="400"/>
      <c r="FY92" s="400"/>
      <c r="FZ92" s="400"/>
      <c r="GA92" s="400"/>
      <c r="GB92" s="400"/>
      <c r="GC92" s="400"/>
      <c r="GD92" s="400"/>
      <c r="GE92" s="400"/>
      <c r="GF92" s="400"/>
      <c r="GG92" s="400"/>
      <c r="GH92" s="400"/>
      <c r="GI92" s="400"/>
      <c r="GJ92" s="400"/>
      <c r="GK92" s="400"/>
      <c r="GL92" s="400"/>
      <c r="GM92" s="400"/>
      <c r="GN92" s="400"/>
      <c r="GO92" s="400"/>
      <c r="GP92" s="400"/>
      <c r="GQ92" s="400"/>
      <c r="GR92" s="400"/>
      <c r="GS92" s="400"/>
      <c r="GT92" s="400"/>
      <c r="GU92" s="400"/>
      <c r="GV92" s="400"/>
      <c r="GW92" s="400"/>
      <c r="GX92" s="400"/>
      <c r="GY92" s="400"/>
      <c r="GZ92" s="400"/>
      <c r="HA92" s="400"/>
      <c r="HB92" s="400"/>
      <c r="HC92" s="400"/>
      <c r="HD92" s="400"/>
      <c r="HE92" s="400"/>
      <c r="HF92" s="400"/>
      <c r="HG92" s="400"/>
      <c r="HH92" s="400"/>
      <c r="HI92" s="400"/>
      <c r="HJ92" s="400"/>
      <c r="HK92" s="400"/>
      <c r="HL92" s="400"/>
      <c r="HM92" s="400"/>
      <c r="HN92" s="400"/>
      <c r="HO92" s="400"/>
      <c r="HP92" s="400"/>
      <c r="HQ92" s="400"/>
      <c r="HR92" s="400"/>
      <c r="HS92" s="400"/>
      <c r="HT92" s="400"/>
      <c r="HU92" s="400"/>
      <c r="HV92" s="400"/>
      <c r="HW92" s="400"/>
      <c r="HX92" s="400"/>
      <c r="HY92" s="400"/>
      <c r="HZ92" s="400"/>
      <c r="IA92" s="400"/>
      <c r="IB92" s="400"/>
      <c r="IC92" s="400"/>
      <c r="ID92" s="400"/>
      <c r="IE92" s="400"/>
      <c r="IF92" s="400"/>
      <c r="IG92" s="400"/>
      <c r="IH92" s="400"/>
      <c r="II92" s="400"/>
      <c r="IJ92" s="400"/>
      <c r="IK92" s="400"/>
      <c r="IL92" s="400"/>
      <c r="IM92" s="400"/>
      <c r="IN92" s="400"/>
      <c r="IO92" s="400"/>
      <c r="IP92" s="400"/>
      <c r="IQ92" s="400"/>
      <c r="IR92" s="400"/>
      <c r="IS92" s="400"/>
      <c r="IT92" s="400"/>
      <c r="IU92" s="400"/>
      <c r="IV92" s="400"/>
      <c r="IW92" s="400"/>
    </row>
    <row r="93" spans="1:257" s="401" customFormat="1" x14ac:dyDescent="0.2">
      <c r="A93" s="400"/>
      <c r="B93" s="243"/>
      <c r="C93" s="431"/>
      <c r="D93" s="432" t="s">
        <v>815</v>
      </c>
      <c r="E93" s="433"/>
      <c r="F93" s="400"/>
      <c r="G93" s="400"/>
      <c r="H93" s="400"/>
      <c r="I93" s="400"/>
      <c r="J93" s="400"/>
      <c r="K93" s="400"/>
      <c r="L93" s="400"/>
      <c r="M93" s="400"/>
      <c r="N93" s="400"/>
      <c r="O93" s="400"/>
      <c r="P93" s="400"/>
      <c r="Q93" s="400"/>
      <c r="R93" s="400"/>
      <c r="S93" s="400"/>
      <c r="T93" s="400"/>
      <c r="U93" s="400"/>
      <c r="V93" s="400"/>
      <c r="W93" s="400"/>
      <c r="X93" s="400"/>
      <c r="Y93" s="400"/>
      <c r="Z93" s="400"/>
      <c r="AA93" s="400"/>
      <c r="AB93" s="400"/>
      <c r="AC93" s="400"/>
      <c r="AD93" s="400"/>
      <c r="AE93" s="400"/>
      <c r="AF93" s="400"/>
      <c r="AG93" s="400"/>
      <c r="AH93" s="400"/>
      <c r="AI93" s="400"/>
      <c r="AJ93" s="400"/>
      <c r="AK93" s="400"/>
      <c r="AL93" s="400"/>
      <c r="AM93" s="400"/>
      <c r="AN93" s="400"/>
      <c r="AO93" s="400"/>
      <c r="AP93" s="400"/>
      <c r="AQ93" s="400"/>
      <c r="AR93" s="400"/>
      <c r="AS93" s="400"/>
      <c r="AT93" s="400"/>
      <c r="AU93" s="400"/>
      <c r="AV93" s="400"/>
      <c r="AW93" s="400"/>
      <c r="AX93" s="400"/>
      <c r="AY93" s="400"/>
      <c r="AZ93" s="400"/>
      <c r="BA93" s="400"/>
      <c r="BB93" s="400"/>
      <c r="BC93" s="400"/>
      <c r="BD93" s="400"/>
      <c r="BE93" s="400"/>
      <c r="BF93" s="400"/>
      <c r="BG93" s="400"/>
      <c r="BH93" s="400"/>
      <c r="BI93" s="400"/>
      <c r="BJ93" s="400"/>
      <c r="BK93" s="400"/>
      <c r="BL93" s="400"/>
      <c r="BM93" s="400"/>
      <c r="BN93" s="400"/>
      <c r="BO93" s="400"/>
      <c r="BP93" s="400"/>
      <c r="BQ93" s="400"/>
      <c r="BR93" s="400"/>
      <c r="BS93" s="400"/>
      <c r="BT93" s="400"/>
      <c r="BU93" s="400"/>
      <c r="BV93" s="400"/>
      <c r="BW93" s="400"/>
      <c r="BX93" s="400"/>
      <c r="BY93" s="400"/>
      <c r="BZ93" s="400"/>
      <c r="CA93" s="400"/>
      <c r="CB93" s="400"/>
      <c r="CC93" s="400"/>
      <c r="CD93" s="400"/>
      <c r="CE93" s="400"/>
      <c r="CF93" s="400"/>
      <c r="CG93" s="400"/>
      <c r="CH93" s="400"/>
      <c r="CI93" s="400"/>
      <c r="CJ93" s="400"/>
      <c r="CK93" s="400"/>
      <c r="CL93" s="400"/>
      <c r="CM93" s="400"/>
      <c r="CN93" s="400"/>
      <c r="CO93" s="400"/>
      <c r="CP93" s="400"/>
      <c r="CQ93" s="400"/>
      <c r="CR93" s="400"/>
      <c r="CS93" s="400"/>
      <c r="CT93" s="400"/>
      <c r="CU93" s="400"/>
      <c r="CV93" s="400"/>
      <c r="CW93" s="400"/>
      <c r="CX93" s="400"/>
      <c r="CY93" s="400"/>
      <c r="CZ93" s="400"/>
      <c r="DA93" s="400"/>
      <c r="DB93" s="400"/>
      <c r="DC93" s="400"/>
      <c r="DD93" s="400"/>
      <c r="DE93" s="400"/>
      <c r="DF93" s="400"/>
      <c r="DG93" s="400"/>
      <c r="DH93" s="400"/>
      <c r="DI93" s="400"/>
      <c r="DJ93" s="400"/>
      <c r="DK93" s="400"/>
      <c r="DL93" s="400"/>
      <c r="DM93" s="400"/>
      <c r="DN93" s="400"/>
      <c r="DO93" s="400"/>
      <c r="DP93" s="400"/>
      <c r="DQ93" s="400"/>
      <c r="DR93" s="400"/>
      <c r="DS93" s="400"/>
      <c r="DT93" s="400"/>
      <c r="DU93" s="400"/>
      <c r="DV93" s="400"/>
      <c r="DW93" s="400"/>
      <c r="DX93" s="400"/>
      <c r="DY93" s="400"/>
      <c r="DZ93" s="400"/>
      <c r="EA93" s="400"/>
      <c r="EB93" s="400"/>
      <c r="EC93" s="400"/>
      <c r="ED93" s="400"/>
      <c r="EE93" s="400"/>
      <c r="EF93" s="400"/>
      <c r="EG93" s="400"/>
      <c r="EH93" s="400"/>
      <c r="EI93" s="400"/>
      <c r="EJ93" s="400"/>
      <c r="EK93" s="400"/>
      <c r="EL93" s="400"/>
      <c r="EM93" s="400"/>
      <c r="EN93" s="400"/>
      <c r="EO93" s="400"/>
      <c r="EP93" s="400"/>
      <c r="EQ93" s="400"/>
      <c r="ER93" s="400"/>
      <c r="ES93" s="400"/>
      <c r="ET93" s="400"/>
      <c r="EU93" s="400"/>
      <c r="EV93" s="400"/>
      <c r="EW93" s="400"/>
      <c r="EX93" s="400"/>
      <c r="EY93" s="400"/>
      <c r="EZ93" s="400"/>
      <c r="FA93" s="400"/>
      <c r="FB93" s="400"/>
      <c r="FC93" s="400"/>
      <c r="FD93" s="400"/>
      <c r="FE93" s="400"/>
      <c r="FF93" s="400"/>
      <c r="FG93" s="400"/>
      <c r="FH93" s="400"/>
      <c r="FI93" s="400"/>
      <c r="FJ93" s="400"/>
      <c r="FK93" s="400"/>
      <c r="FL93" s="400"/>
      <c r="FM93" s="400"/>
      <c r="FN93" s="400"/>
      <c r="FO93" s="400"/>
      <c r="FP93" s="400"/>
      <c r="FQ93" s="400"/>
      <c r="FR93" s="400"/>
      <c r="FS93" s="400"/>
      <c r="FT93" s="400"/>
      <c r="FU93" s="400"/>
      <c r="FV93" s="400"/>
      <c r="FW93" s="400"/>
      <c r="FX93" s="400"/>
      <c r="FY93" s="400"/>
      <c r="FZ93" s="400"/>
      <c r="GA93" s="400"/>
      <c r="GB93" s="400"/>
      <c r="GC93" s="400"/>
      <c r="GD93" s="400"/>
      <c r="GE93" s="400"/>
      <c r="GF93" s="400"/>
      <c r="GG93" s="400"/>
      <c r="GH93" s="400"/>
      <c r="GI93" s="400"/>
      <c r="GJ93" s="400"/>
      <c r="GK93" s="400"/>
      <c r="GL93" s="400"/>
      <c r="GM93" s="400"/>
      <c r="GN93" s="400"/>
      <c r="GO93" s="400"/>
      <c r="GP93" s="400"/>
      <c r="GQ93" s="400"/>
      <c r="GR93" s="400"/>
      <c r="GS93" s="400"/>
      <c r="GT93" s="400"/>
      <c r="GU93" s="400"/>
      <c r="GV93" s="400"/>
      <c r="GW93" s="400"/>
      <c r="GX93" s="400"/>
      <c r="GY93" s="400"/>
      <c r="GZ93" s="400"/>
      <c r="HA93" s="400"/>
      <c r="HB93" s="400"/>
      <c r="HC93" s="400"/>
      <c r="HD93" s="400"/>
      <c r="HE93" s="400"/>
      <c r="HF93" s="400"/>
      <c r="HG93" s="400"/>
      <c r="HH93" s="400"/>
      <c r="HI93" s="400"/>
      <c r="HJ93" s="400"/>
      <c r="HK93" s="400"/>
      <c r="HL93" s="400"/>
      <c r="HM93" s="400"/>
      <c r="HN93" s="400"/>
      <c r="HO93" s="400"/>
      <c r="HP93" s="400"/>
      <c r="HQ93" s="400"/>
      <c r="HR93" s="400"/>
      <c r="HS93" s="400"/>
      <c r="HT93" s="400"/>
      <c r="HU93" s="400"/>
      <c r="HV93" s="400"/>
      <c r="HW93" s="400"/>
      <c r="HX93" s="400"/>
      <c r="HY93" s="400"/>
      <c r="HZ93" s="400"/>
      <c r="IA93" s="400"/>
      <c r="IB93" s="400"/>
      <c r="IC93" s="400"/>
      <c r="ID93" s="400"/>
      <c r="IE93" s="400"/>
      <c r="IF93" s="400"/>
      <c r="IG93" s="400"/>
      <c r="IH93" s="400"/>
      <c r="II93" s="400"/>
      <c r="IJ93" s="400"/>
      <c r="IK93" s="400"/>
      <c r="IL93" s="400"/>
      <c r="IM93" s="400"/>
      <c r="IN93" s="400"/>
      <c r="IO93" s="400"/>
      <c r="IP93" s="400"/>
      <c r="IQ93" s="400"/>
      <c r="IR93" s="400"/>
      <c r="IS93" s="400"/>
      <c r="IT93" s="400"/>
      <c r="IU93" s="400"/>
      <c r="IV93" s="400"/>
      <c r="IW93" s="400"/>
    </row>
    <row r="94" spans="1:257" s="401" customFormat="1" x14ac:dyDescent="0.2">
      <c r="A94" s="400"/>
      <c r="B94" s="243"/>
      <c r="C94" s="431"/>
      <c r="D94" s="432" t="s">
        <v>816</v>
      </c>
      <c r="E94" s="433"/>
      <c r="F94" s="400"/>
      <c r="G94" s="400"/>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400"/>
      <c r="AL94" s="400"/>
      <c r="AM94" s="400"/>
      <c r="AN94" s="400"/>
      <c r="AO94" s="400"/>
      <c r="AP94" s="400"/>
      <c r="AQ94" s="400"/>
      <c r="AR94" s="400"/>
      <c r="AS94" s="400"/>
      <c r="AT94" s="400"/>
      <c r="AU94" s="400"/>
      <c r="AV94" s="400"/>
      <c r="AW94" s="400"/>
      <c r="AX94" s="400"/>
      <c r="AY94" s="400"/>
      <c r="AZ94" s="400"/>
      <c r="BA94" s="400"/>
      <c r="BB94" s="400"/>
      <c r="BC94" s="400"/>
      <c r="BD94" s="400"/>
      <c r="BE94" s="400"/>
      <c r="BF94" s="400"/>
      <c r="BG94" s="400"/>
      <c r="BH94" s="400"/>
      <c r="BI94" s="400"/>
      <c r="BJ94" s="400"/>
      <c r="BK94" s="400"/>
      <c r="BL94" s="400"/>
      <c r="BM94" s="400"/>
      <c r="BN94" s="400"/>
      <c r="BO94" s="400"/>
      <c r="BP94" s="400"/>
      <c r="BQ94" s="400"/>
      <c r="BR94" s="400"/>
      <c r="BS94" s="400"/>
      <c r="BT94" s="400"/>
      <c r="BU94" s="400"/>
      <c r="BV94" s="400"/>
      <c r="BW94" s="400"/>
      <c r="BX94" s="400"/>
      <c r="BY94" s="400"/>
      <c r="BZ94" s="400"/>
      <c r="CA94" s="400"/>
      <c r="CB94" s="400"/>
      <c r="CC94" s="400"/>
      <c r="CD94" s="400"/>
      <c r="CE94" s="400"/>
      <c r="CF94" s="400"/>
      <c r="CG94" s="400"/>
      <c r="CH94" s="400"/>
      <c r="CI94" s="400"/>
      <c r="CJ94" s="400"/>
      <c r="CK94" s="400"/>
      <c r="CL94" s="400"/>
      <c r="CM94" s="400"/>
      <c r="CN94" s="400"/>
      <c r="CO94" s="400"/>
      <c r="CP94" s="400"/>
      <c r="CQ94" s="400"/>
      <c r="CR94" s="400"/>
      <c r="CS94" s="400"/>
      <c r="CT94" s="400"/>
      <c r="CU94" s="400"/>
      <c r="CV94" s="400"/>
      <c r="CW94" s="400"/>
      <c r="CX94" s="400"/>
      <c r="CY94" s="400"/>
      <c r="CZ94" s="400"/>
      <c r="DA94" s="400"/>
      <c r="DB94" s="400"/>
      <c r="DC94" s="400"/>
      <c r="DD94" s="400"/>
      <c r="DE94" s="400"/>
      <c r="DF94" s="400"/>
      <c r="DG94" s="400"/>
      <c r="DH94" s="400"/>
      <c r="DI94" s="400"/>
      <c r="DJ94" s="400"/>
      <c r="DK94" s="400"/>
      <c r="DL94" s="400"/>
      <c r="DM94" s="400"/>
      <c r="DN94" s="400"/>
      <c r="DO94" s="400"/>
      <c r="DP94" s="400"/>
      <c r="DQ94" s="400"/>
      <c r="DR94" s="400"/>
      <c r="DS94" s="400"/>
      <c r="DT94" s="400"/>
      <c r="DU94" s="400"/>
      <c r="DV94" s="400"/>
      <c r="DW94" s="400"/>
      <c r="DX94" s="400"/>
      <c r="DY94" s="400"/>
      <c r="DZ94" s="400"/>
      <c r="EA94" s="400"/>
      <c r="EB94" s="400"/>
      <c r="EC94" s="400"/>
      <c r="ED94" s="400"/>
      <c r="EE94" s="400"/>
      <c r="EF94" s="400"/>
      <c r="EG94" s="400"/>
      <c r="EH94" s="400"/>
      <c r="EI94" s="400"/>
      <c r="EJ94" s="400"/>
      <c r="EK94" s="400"/>
      <c r="EL94" s="400"/>
      <c r="EM94" s="400"/>
      <c r="EN94" s="400"/>
      <c r="EO94" s="400"/>
      <c r="EP94" s="400"/>
      <c r="EQ94" s="400"/>
      <c r="ER94" s="400"/>
      <c r="ES94" s="400"/>
      <c r="ET94" s="400"/>
      <c r="EU94" s="400"/>
      <c r="EV94" s="400"/>
      <c r="EW94" s="400"/>
      <c r="EX94" s="400"/>
      <c r="EY94" s="400"/>
      <c r="EZ94" s="400"/>
      <c r="FA94" s="400"/>
      <c r="FB94" s="400"/>
      <c r="FC94" s="400"/>
      <c r="FD94" s="400"/>
      <c r="FE94" s="400"/>
      <c r="FF94" s="400"/>
      <c r="FG94" s="400"/>
      <c r="FH94" s="400"/>
      <c r="FI94" s="400"/>
      <c r="FJ94" s="400"/>
      <c r="FK94" s="400"/>
      <c r="FL94" s="400"/>
      <c r="FM94" s="400"/>
      <c r="FN94" s="400"/>
      <c r="FO94" s="400"/>
      <c r="FP94" s="400"/>
      <c r="FQ94" s="400"/>
      <c r="FR94" s="400"/>
      <c r="FS94" s="400"/>
      <c r="FT94" s="400"/>
      <c r="FU94" s="400"/>
      <c r="FV94" s="400"/>
      <c r="FW94" s="400"/>
      <c r="FX94" s="400"/>
      <c r="FY94" s="400"/>
      <c r="FZ94" s="400"/>
      <c r="GA94" s="400"/>
      <c r="GB94" s="400"/>
      <c r="GC94" s="400"/>
      <c r="GD94" s="400"/>
      <c r="GE94" s="400"/>
      <c r="GF94" s="400"/>
      <c r="GG94" s="400"/>
      <c r="GH94" s="400"/>
      <c r="GI94" s="400"/>
      <c r="GJ94" s="400"/>
      <c r="GK94" s="400"/>
      <c r="GL94" s="400"/>
      <c r="GM94" s="400"/>
      <c r="GN94" s="400"/>
      <c r="GO94" s="400"/>
      <c r="GP94" s="400"/>
      <c r="GQ94" s="400"/>
      <c r="GR94" s="400"/>
      <c r="GS94" s="400"/>
      <c r="GT94" s="400"/>
      <c r="GU94" s="400"/>
      <c r="GV94" s="400"/>
      <c r="GW94" s="400"/>
      <c r="GX94" s="400"/>
      <c r="GY94" s="400"/>
      <c r="GZ94" s="400"/>
      <c r="HA94" s="400"/>
      <c r="HB94" s="400"/>
      <c r="HC94" s="400"/>
      <c r="HD94" s="400"/>
      <c r="HE94" s="400"/>
      <c r="HF94" s="400"/>
      <c r="HG94" s="400"/>
      <c r="HH94" s="400"/>
      <c r="HI94" s="400"/>
      <c r="HJ94" s="400"/>
      <c r="HK94" s="400"/>
      <c r="HL94" s="400"/>
      <c r="HM94" s="400"/>
      <c r="HN94" s="400"/>
      <c r="HO94" s="400"/>
      <c r="HP94" s="400"/>
      <c r="HQ94" s="400"/>
      <c r="HR94" s="400"/>
      <c r="HS94" s="400"/>
      <c r="HT94" s="400"/>
      <c r="HU94" s="400"/>
      <c r="HV94" s="400"/>
      <c r="HW94" s="400"/>
      <c r="HX94" s="400"/>
      <c r="HY94" s="400"/>
      <c r="HZ94" s="400"/>
      <c r="IA94" s="400"/>
      <c r="IB94" s="400"/>
      <c r="IC94" s="400"/>
      <c r="ID94" s="400"/>
      <c r="IE94" s="400"/>
      <c r="IF94" s="400"/>
      <c r="IG94" s="400"/>
      <c r="IH94" s="400"/>
      <c r="II94" s="400"/>
      <c r="IJ94" s="400"/>
      <c r="IK94" s="400"/>
      <c r="IL94" s="400"/>
      <c r="IM94" s="400"/>
      <c r="IN94" s="400"/>
      <c r="IO94" s="400"/>
      <c r="IP94" s="400"/>
      <c r="IQ94" s="400"/>
      <c r="IR94" s="400"/>
      <c r="IS94" s="400"/>
      <c r="IT94" s="400"/>
      <c r="IU94" s="400"/>
      <c r="IV94" s="400"/>
      <c r="IW94" s="400"/>
    </row>
    <row r="95" spans="1:257" s="401" customFormat="1" x14ac:dyDescent="0.2">
      <c r="A95" s="400"/>
      <c r="B95" s="243"/>
      <c r="C95" s="431"/>
      <c r="D95" s="432" t="s">
        <v>817</v>
      </c>
      <c r="E95" s="433"/>
      <c r="F95" s="400"/>
      <c r="G95" s="400"/>
      <c r="H95" s="400"/>
      <c r="I95" s="400"/>
      <c r="J95" s="400"/>
      <c r="K95" s="400"/>
      <c r="L95" s="400"/>
      <c r="M95" s="400"/>
      <c r="N95" s="400"/>
      <c r="O95" s="400"/>
      <c r="P95" s="400"/>
      <c r="Q95" s="400"/>
      <c r="R95" s="400"/>
      <c r="S95" s="400"/>
      <c r="T95" s="400"/>
      <c r="U95" s="400"/>
      <c r="V95" s="400"/>
      <c r="W95" s="400"/>
      <c r="X95" s="400"/>
      <c r="Y95" s="400"/>
      <c r="Z95" s="400"/>
      <c r="AA95" s="400"/>
      <c r="AB95" s="400"/>
      <c r="AC95" s="400"/>
      <c r="AD95" s="400"/>
      <c r="AE95" s="400"/>
      <c r="AF95" s="400"/>
      <c r="AG95" s="400"/>
      <c r="AH95" s="400"/>
      <c r="AI95" s="400"/>
      <c r="AJ95" s="400"/>
      <c r="AK95" s="400"/>
      <c r="AL95" s="400"/>
      <c r="AM95" s="400"/>
      <c r="AN95" s="400"/>
      <c r="AO95" s="400"/>
      <c r="AP95" s="400"/>
      <c r="AQ95" s="400"/>
      <c r="AR95" s="400"/>
      <c r="AS95" s="400"/>
      <c r="AT95" s="400"/>
      <c r="AU95" s="400"/>
      <c r="AV95" s="400"/>
      <c r="AW95" s="400"/>
      <c r="AX95" s="400"/>
      <c r="AY95" s="400"/>
      <c r="AZ95" s="400"/>
      <c r="BA95" s="400"/>
      <c r="BB95" s="400"/>
      <c r="BC95" s="400"/>
      <c r="BD95" s="400"/>
      <c r="BE95" s="400"/>
      <c r="BF95" s="400"/>
      <c r="BG95" s="400"/>
      <c r="BH95" s="400"/>
      <c r="BI95" s="400"/>
      <c r="BJ95" s="400"/>
      <c r="BK95" s="400"/>
      <c r="BL95" s="400"/>
      <c r="BM95" s="400"/>
      <c r="BN95" s="400"/>
      <c r="BO95" s="400"/>
      <c r="BP95" s="400"/>
      <c r="BQ95" s="400"/>
      <c r="BR95" s="400"/>
      <c r="BS95" s="400"/>
      <c r="BT95" s="400"/>
      <c r="BU95" s="400"/>
      <c r="BV95" s="400"/>
      <c r="BW95" s="400"/>
      <c r="BX95" s="400"/>
      <c r="BY95" s="400"/>
      <c r="BZ95" s="400"/>
      <c r="CA95" s="400"/>
      <c r="CB95" s="400"/>
      <c r="CC95" s="400"/>
      <c r="CD95" s="400"/>
      <c r="CE95" s="400"/>
      <c r="CF95" s="400"/>
      <c r="CG95" s="400"/>
      <c r="CH95" s="400"/>
      <c r="CI95" s="400"/>
      <c r="CJ95" s="400"/>
      <c r="CK95" s="400"/>
      <c r="CL95" s="400"/>
      <c r="CM95" s="400"/>
      <c r="CN95" s="400"/>
      <c r="CO95" s="400"/>
      <c r="CP95" s="400"/>
      <c r="CQ95" s="400"/>
      <c r="CR95" s="400"/>
      <c r="CS95" s="400"/>
      <c r="CT95" s="400"/>
      <c r="CU95" s="400"/>
      <c r="CV95" s="400"/>
      <c r="CW95" s="400"/>
      <c r="CX95" s="400"/>
      <c r="CY95" s="400"/>
      <c r="CZ95" s="400"/>
      <c r="DA95" s="400"/>
      <c r="DB95" s="400"/>
      <c r="DC95" s="400"/>
      <c r="DD95" s="400"/>
      <c r="DE95" s="400"/>
      <c r="DF95" s="400"/>
      <c r="DG95" s="400"/>
      <c r="DH95" s="400"/>
      <c r="DI95" s="400"/>
      <c r="DJ95" s="400"/>
      <c r="DK95" s="400"/>
      <c r="DL95" s="400"/>
      <c r="DM95" s="400"/>
      <c r="DN95" s="400"/>
      <c r="DO95" s="400"/>
      <c r="DP95" s="400"/>
      <c r="DQ95" s="400"/>
      <c r="DR95" s="400"/>
      <c r="DS95" s="400"/>
      <c r="DT95" s="400"/>
      <c r="DU95" s="400"/>
      <c r="DV95" s="400"/>
      <c r="DW95" s="400"/>
      <c r="DX95" s="400"/>
      <c r="DY95" s="400"/>
      <c r="DZ95" s="400"/>
      <c r="EA95" s="400"/>
      <c r="EB95" s="400"/>
      <c r="EC95" s="400"/>
      <c r="ED95" s="400"/>
      <c r="EE95" s="400"/>
      <c r="EF95" s="400"/>
      <c r="EG95" s="400"/>
      <c r="EH95" s="400"/>
      <c r="EI95" s="400"/>
      <c r="EJ95" s="400"/>
      <c r="EK95" s="400"/>
      <c r="EL95" s="400"/>
      <c r="EM95" s="400"/>
      <c r="EN95" s="400"/>
      <c r="EO95" s="400"/>
      <c r="EP95" s="400"/>
      <c r="EQ95" s="400"/>
      <c r="ER95" s="400"/>
      <c r="ES95" s="400"/>
      <c r="ET95" s="400"/>
      <c r="EU95" s="400"/>
      <c r="EV95" s="400"/>
      <c r="EW95" s="400"/>
      <c r="EX95" s="400"/>
      <c r="EY95" s="400"/>
      <c r="EZ95" s="400"/>
      <c r="FA95" s="400"/>
      <c r="FB95" s="400"/>
      <c r="FC95" s="400"/>
      <c r="FD95" s="400"/>
      <c r="FE95" s="400"/>
      <c r="FF95" s="400"/>
      <c r="FG95" s="400"/>
      <c r="FH95" s="400"/>
      <c r="FI95" s="400"/>
      <c r="FJ95" s="400"/>
      <c r="FK95" s="400"/>
      <c r="FL95" s="400"/>
      <c r="FM95" s="400"/>
      <c r="FN95" s="400"/>
      <c r="FO95" s="400"/>
      <c r="FP95" s="400"/>
      <c r="FQ95" s="400"/>
      <c r="FR95" s="400"/>
      <c r="FS95" s="400"/>
      <c r="FT95" s="400"/>
      <c r="FU95" s="400"/>
      <c r="FV95" s="400"/>
      <c r="FW95" s="400"/>
      <c r="FX95" s="400"/>
      <c r="FY95" s="400"/>
      <c r="FZ95" s="400"/>
      <c r="GA95" s="400"/>
      <c r="GB95" s="400"/>
      <c r="GC95" s="400"/>
      <c r="GD95" s="400"/>
      <c r="GE95" s="400"/>
      <c r="GF95" s="400"/>
      <c r="GG95" s="400"/>
      <c r="GH95" s="400"/>
      <c r="GI95" s="400"/>
      <c r="GJ95" s="400"/>
      <c r="GK95" s="400"/>
      <c r="GL95" s="400"/>
      <c r="GM95" s="400"/>
      <c r="GN95" s="400"/>
      <c r="GO95" s="400"/>
      <c r="GP95" s="400"/>
      <c r="GQ95" s="400"/>
      <c r="GR95" s="400"/>
      <c r="GS95" s="400"/>
      <c r="GT95" s="400"/>
      <c r="GU95" s="400"/>
      <c r="GV95" s="400"/>
      <c r="GW95" s="400"/>
      <c r="GX95" s="400"/>
      <c r="GY95" s="400"/>
      <c r="GZ95" s="400"/>
      <c r="HA95" s="400"/>
      <c r="HB95" s="400"/>
      <c r="HC95" s="400"/>
      <c r="HD95" s="400"/>
      <c r="HE95" s="400"/>
      <c r="HF95" s="400"/>
      <c r="HG95" s="400"/>
      <c r="HH95" s="400"/>
      <c r="HI95" s="400"/>
      <c r="HJ95" s="400"/>
      <c r="HK95" s="400"/>
      <c r="HL95" s="400"/>
      <c r="HM95" s="400"/>
      <c r="HN95" s="400"/>
      <c r="HO95" s="400"/>
      <c r="HP95" s="400"/>
      <c r="HQ95" s="400"/>
      <c r="HR95" s="400"/>
      <c r="HS95" s="400"/>
      <c r="HT95" s="400"/>
      <c r="HU95" s="400"/>
      <c r="HV95" s="400"/>
      <c r="HW95" s="400"/>
      <c r="HX95" s="400"/>
      <c r="HY95" s="400"/>
      <c r="HZ95" s="400"/>
      <c r="IA95" s="400"/>
      <c r="IB95" s="400"/>
      <c r="IC95" s="400"/>
      <c r="ID95" s="400"/>
      <c r="IE95" s="400"/>
      <c r="IF95" s="400"/>
      <c r="IG95" s="400"/>
      <c r="IH95" s="400"/>
      <c r="II95" s="400"/>
      <c r="IJ95" s="400"/>
      <c r="IK95" s="400"/>
      <c r="IL95" s="400"/>
      <c r="IM95" s="400"/>
      <c r="IN95" s="400"/>
      <c r="IO95" s="400"/>
      <c r="IP95" s="400"/>
      <c r="IQ95" s="400"/>
      <c r="IR95" s="400"/>
      <c r="IS95" s="400"/>
      <c r="IT95" s="400"/>
      <c r="IU95" s="400"/>
      <c r="IV95" s="400"/>
      <c r="IW95" s="400"/>
    </row>
    <row r="96" spans="1:257" s="401" customFormat="1" x14ac:dyDescent="0.2">
      <c r="A96" s="400"/>
      <c r="B96" s="243"/>
      <c r="C96" s="431"/>
      <c r="D96" s="432" t="s">
        <v>818</v>
      </c>
      <c r="E96" s="433"/>
      <c r="F96" s="400"/>
      <c r="G96" s="400"/>
      <c r="H96" s="400"/>
      <c r="I96" s="400"/>
      <c r="J96" s="400"/>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0"/>
      <c r="AY96" s="400"/>
      <c r="AZ96" s="400"/>
      <c r="BA96" s="400"/>
      <c r="BB96" s="400"/>
      <c r="BC96" s="400"/>
      <c r="BD96" s="400"/>
      <c r="BE96" s="400"/>
      <c r="BF96" s="400"/>
      <c r="BG96" s="400"/>
      <c r="BH96" s="400"/>
      <c r="BI96" s="400"/>
      <c r="BJ96" s="400"/>
      <c r="BK96" s="400"/>
      <c r="BL96" s="400"/>
      <c r="BM96" s="400"/>
      <c r="BN96" s="400"/>
      <c r="BO96" s="400"/>
      <c r="BP96" s="400"/>
      <c r="BQ96" s="400"/>
      <c r="BR96" s="400"/>
      <c r="BS96" s="400"/>
      <c r="BT96" s="400"/>
      <c r="BU96" s="400"/>
      <c r="BV96" s="400"/>
      <c r="BW96" s="400"/>
      <c r="BX96" s="400"/>
      <c r="BY96" s="400"/>
      <c r="BZ96" s="400"/>
      <c r="CA96" s="400"/>
      <c r="CB96" s="400"/>
      <c r="CC96" s="400"/>
      <c r="CD96" s="400"/>
      <c r="CE96" s="400"/>
      <c r="CF96" s="400"/>
      <c r="CG96" s="400"/>
      <c r="CH96" s="400"/>
      <c r="CI96" s="400"/>
      <c r="CJ96" s="400"/>
      <c r="CK96" s="400"/>
      <c r="CL96" s="400"/>
      <c r="CM96" s="400"/>
      <c r="CN96" s="400"/>
      <c r="CO96" s="400"/>
      <c r="CP96" s="400"/>
      <c r="CQ96" s="400"/>
      <c r="CR96" s="400"/>
      <c r="CS96" s="400"/>
      <c r="CT96" s="400"/>
      <c r="CU96" s="400"/>
      <c r="CV96" s="400"/>
      <c r="CW96" s="400"/>
      <c r="CX96" s="400"/>
      <c r="CY96" s="400"/>
      <c r="CZ96" s="400"/>
      <c r="DA96" s="400"/>
      <c r="DB96" s="400"/>
      <c r="DC96" s="400"/>
      <c r="DD96" s="400"/>
      <c r="DE96" s="400"/>
      <c r="DF96" s="400"/>
      <c r="DG96" s="400"/>
      <c r="DH96" s="400"/>
      <c r="DI96" s="400"/>
      <c r="DJ96" s="400"/>
      <c r="DK96" s="400"/>
      <c r="DL96" s="400"/>
      <c r="DM96" s="400"/>
      <c r="DN96" s="400"/>
      <c r="DO96" s="400"/>
      <c r="DP96" s="400"/>
      <c r="DQ96" s="400"/>
      <c r="DR96" s="400"/>
      <c r="DS96" s="400"/>
      <c r="DT96" s="400"/>
      <c r="DU96" s="400"/>
      <c r="DV96" s="400"/>
      <c r="DW96" s="400"/>
      <c r="DX96" s="400"/>
      <c r="DY96" s="400"/>
      <c r="DZ96" s="400"/>
      <c r="EA96" s="400"/>
      <c r="EB96" s="400"/>
      <c r="EC96" s="400"/>
      <c r="ED96" s="400"/>
      <c r="EE96" s="400"/>
      <c r="EF96" s="400"/>
      <c r="EG96" s="400"/>
      <c r="EH96" s="400"/>
      <c r="EI96" s="400"/>
      <c r="EJ96" s="400"/>
      <c r="EK96" s="400"/>
      <c r="EL96" s="400"/>
      <c r="EM96" s="400"/>
      <c r="EN96" s="400"/>
      <c r="EO96" s="400"/>
      <c r="EP96" s="400"/>
      <c r="EQ96" s="400"/>
      <c r="ER96" s="400"/>
      <c r="ES96" s="400"/>
      <c r="ET96" s="400"/>
      <c r="EU96" s="400"/>
      <c r="EV96" s="400"/>
      <c r="EW96" s="400"/>
      <c r="EX96" s="400"/>
      <c r="EY96" s="400"/>
      <c r="EZ96" s="400"/>
      <c r="FA96" s="400"/>
      <c r="FB96" s="400"/>
      <c r="FC96" s="400"/>
      <c r="FD96" s="400"/>
      <c r="FE96" s="400"/>
      <c r="FF96" s="400"/>
      <c r="FG96" s="400"/>
      <c r="FH96" s="400"/>
      <c r="FI96" s="400"/>
      <c r="FJ96" s="400"/>
      <c r="FK96" s="400"/>
      <c r="FL96" s="400"/>
      <c r="FM96" s="400"/>
      <c r="FN96" s="400"/>
      <c r="FO96" s="400"/>
      <c r="FP96" s="400"/>
      <c r="FQ96" s="400"/>
      <c r="FR96" s="400"/>
      <c r="FS96" s="400"/>
      <c r="FT96" s="400"/>
      <c r="FU96" s="400"/>
      <c r="FV96" s="400"/>
      <c r="FW96" s="400"/>
      <c r="FX96" s="400"/>
      <c r="FY96" s="400"/>
      <c r="FZ96" s="400"/>
      <c r="GA96" s="400"/>
      <c r="GB96" s="400"/>
      <c r="GC96" s="400"/>
      <c r="GD96" s="400"/>
      <c r="GE96" s="400"/>
      <c r="GF96" s="400"/>
      <c r="GG96" s="400"/>
      <c r="GH96" s="400"/>
      <c r="GI96" s="400"/>
      <c r="GJ96" s="400"/>
      <c r="GK96" s="400"/>
      <c r="GL96" s="400"/>
      <c r="GM96" s="400"/>
      <c r="GN96" s="400"/>
      <c r="GO96" s="400"/>
      <c r="GP96" s="400"/>
      <c r="GQ96" s="400"/>
      <c r="GR96" s="400"/>
      <c r="GS96" s="400"/>
      <c r="GT96" s="400"/>
      <c r="GU96" s="400"/>
      <c r="GV96" s="400"/>
      <c r="GW96" s="400"/>
      <c r="GX96" s="400"/>
      <c r="GY96" s="400"/>
      <c r="GZ96" s="400"/>
      <c r="HA96" s="400"/>
      <c r="HB96" s="400"/>
      <c r="HC96" s="400"/>
      <c r="HD96" s="400"/>
      <c r="HE96" s="400"/>
      <c r="HF96" s="400"/>
      <c r="HG96" s="400"/>
      <c r="HH96" s="400"/>
      <c r="HI96" s="400"/>
      <c r="HJ96" s="400"/>
      <c r="HK96" s="400"/>
      <c r="HL96" s="400"/>
      <c r="HM96" s="400"/>
      <c r="HN96" s="400"/>
      <c r="HO96" s="400"/>
      <c r="HP96" s="400"/>
      <c r="HQ96" s="400"/>
      <c r="HR96" s="400"/>
      <c r="HS96" s="400"/>
      <c r="HT96" s="400"/>
      <c r="HU96" s="400"/>
      <c r="HV96" s="400"/>
      <c r="HW96" s="400"/>
      <c r="HX96" s="400"/>
      <c r="HY96" s="400"/>
      <c r="HZ96" s="400"/>
      <c r="IA96" s="400"/>
      <c r="IB96" s="400"/>
      <c r="IC96" s="400"/>
      <c r="ID96" s="400"/>
      <c r="IE96" s="400"/>
      <c r="IF96" s="400"/>
      <c r="IG96" s="400"/>
      <c r="IH96" s="400"/>
      <c r="II96" s="400"/>
      <c r="IJ96" s="400"/>
      <c r="IK96" s="400"/>
      <c r="IL96" s="400"/>
      <c r="IM96" s="400"/>
      <c r="IN96" s="400"/>
      <c r="IO96" s="400"/>
      <c r="IP96" s="400"/>
      <c r="IQ96" s="400"/>
      <c r="IR96" s="400"/>
      <c r="IS96" s="400"/>
      <c r="IT96" s="400"/>
      <c r="IU96" s="400"/>
      <c r="IV96" s="400"/>
      <c r="IW96" s="400"/>
    </row>
    <row r="97" spans="1:257" s="401" customFormat="1" x14ac:dyDescent="0.2">
      <c r="A97" s="400"/>
      <c r="B97" s="243"/>
      <c r="C97" s="431"/>
      <c r="D97" s="432" t="s">
        <v>819</v>
      </c>
      <c r="E97" s="433"/>
      <c r="F97" s="400"/>
      <c r="G97" s="400"/>
      <c r="H97" s="400"/>
      <c r="I97" s="400"/>
      <c r="J97" s="400"/>
      <c r="K97" s="400"/>
      <c r="L97" s="400"/>
      <c r="M97" s="400"/>
      <c r="N97" s="400"/>
      <c r="O97" s="400"/>
      <c r="P97" s="400"/>
      <c r="Q97" s="400"/>
      <c r="R97" s="400"/>
      <c r="S97" s="400"/>
      <c r="T97" s="400"/>
      <c r="U97" s="400"/>
      <c r="V97" s="400"/>
      <c r="W97" s="400"/>
      <c r="X97" s="400"/>
      <c r="Y97" s="400"/>
      <c r="Z97" s="400"/>
      <c r="AA97" s="400"/>
      <c r="AB97" s="400"/>
      <c r="AC97" s="400"/>
      <c r="AD97" s="400"/>
      <c r="AE97" s="400"/>
      <c r="AF97" s="400"/>
      <c r="AG97" s="400"/>
      <c r="AH97" s="400"/>
      <c r="AI97" s="400"/>
      <c r="AJ97" s="400"/>
      <c r="AK97" s="400"/>
      <c r="AL97" s="400"/>
      <c r="AM97" s="400"/>
      <c r="AN97" s="400"/>
      <c r="AO97" s="400"/>
      <c r="AP97" s="400"/>
      <c r="AQ97" s="400"/>
      <c r="AR97" s="400"/>
      <c r="AS97" s="400"/>
      <c r="AT97" s="400"/>
      <c r="AU97" s="400"/>
      <c r="AV97" s="400"/>
      <c r="AW97" s="400"/>
      <c r="AX97" s="400"/>
      <c r="AY97" s="400"/>
      <c r="AZ97" s="400"/>
      <c r="BA97" s="400"/>
      <c r="BB97" s="400"/>
      <c r="BC97" s="400"/>
      <c r="BD97" s="400"/>
      <c r="BE97" s="400"/>
      <c r="BF97" s="400"/>
      <c r="BG97" s="400"/>
      <c r="BH97" s="400"/>
      <c r="BI97" s="400"/>
      <c r="BJ97" s="400"/>
      <c r="BK97" s="400"/>
      <c r="BL97" s="400"/>
      <c r="BM97" s="400"/>
      <c r="BN97" s="400"/>
      <c r="BO97" s="400"/>
      <c r="BP97" s="400"/>
      <c r="BQ97" s="400"/>
      <c r="BR97" s="400"/>
      <c r="BS97" s="400"/>
      <c r="BT97" s="400"/>
      <c r="BU97" s="400"/>
      <c r="BV97" s="400"/>
      <c r="BW97" s="400"/>
      <c r="BX97" s="400"/>
      <c r="BY97" s="400"/>
      <c r="BZ97" s="400"/>
      <c r="CA97" s="400"/>
      <c r="CB97" s="400"/>
      <c r="CC97" s="400"/>
      <c r="CD97" s="400"/>
      <c r="CE97" s="400"/>
      <c r="CF97" s="400"/>
      <c r="CG97" s="400"/>
      <c r="CH97" s="400"/>
      <c r="CI97" s="400"/>
      <c r="CJ97" s="400"/>
      <c r="CK97" s="400"/>
      <c r="CL97" s="400"/>
      <c r="CM97" s="400"/>
      <c r="CN97" s="400"/>
      <c r="CO97" s="400"/>
      <c r="CP97" s="400"/>
      <c r="CQ97" s="400"/>
      <c r="CR97" s="400"/>
      <c r="CS97" s="400"/>
      <c r="CT97" s="400"/>
      <c r="CU97" s="400"/>
      <c r="CV97" s="400"/>
      <c r="CW97" s="400"/>
      <c r="CX97" s="400"/>
      <c r="CY97" s="400"/>
      <c r="CZ97" s="400"/>
      <c r="DA97" s="400"/>
      <c r="DB97" s="400"/>
      <c r="DC97" s="400"/>
      <c r="DD97" s="400"/>
      <c r="DE97" s="400"/>
      <c r="DF97" s="400"/>
      <c r="DG97" s="400"/>
      <c r="DH97" s="400"/>
      <c r="DI97" s="400"/>
      <c r="DJ97" s="400"/>
      <c r="DK97" s="400"/>
      <c r="DL97" s="400"/>
      <c r="DM97" s="400"/>
      <c r="DN97" s="400"/>
      <c r="DO97" s="400"/>
      <c r="DP97" s="400"/>
      <c r="DQ97" s="400"/>
      <c r="DR97" s="400"/>
      <c r="DS97" s="400"/>
      <c r="DT97" s="400"/>
      <c r="DU97" s="400"/>
      <c r="DV97" s="400"/>
      <c r="DW97" s="400"/>
      <c r="DX97" s="400"/>
      <c r="DY97" s="400"/>
      <c r="DZ97" s="400"/>
      <c r="EA97" s="400"/>
      <c r="EB97" s="400"/>
      <c r="EC97" s="400"/>
      <c r="ED97" s="400"/>
      <c r="EE97" s="400"/>
      <c r="EF97" s="400"/>
      <c r="EG97" s="400"/>
      <c r="EH97" s="400"/>
      <c r="EI97" s="400"/>
      <c r="EJ97" s="400"/>
      <c r="EK97" s="400"/>
      <c r="EL97" s="400"/>
      <c r="EM97" s="400"/>
      <c r="EN97" s="400"/>
      <c r="EO97" s="400"/>
      <c r="EP97" s="400"/>
      <c r="EQ97" s="400"/>
      <c r="ER97" s="400"/>
      <c r="ES97" s="400"/>
      <c r="ET97" s="400"/>
      <c r="EU97" s="400"/>
      <c r="EV97" s="400"/>
      <c r="EW97" s="400"/>
      <c r="EX97" s="400"/>
      <c r="EY97" s="400"/>
      <c r="EZ97" s="400"/>
      <c r="FA97" s="400"/>
      <c r="FB97" s="400"/>
      <c r="FC97" s="400"/>
      <c r="FD97" s="400"/>
      <c r="FE97" s="400"/>
      <c r="FF97" s="400"/>
      <c r="FG97" s="400"/>
      <c r="FH97" s="400"/>
      <c r="FI97" s="400"/>
      <c r="FJ97" s="400"/>
      <c r="FK97" s="400"/>
      <c r="FL97" s="400"/>
      <c r="FM97" s="400"/>
      <c r="FN97" s="400"/>
      <c r="FO97" s="400"/>
      <c r="FP97" s="400"/>
      <c r="FQ97" s="400"/>
      <c r="FR97" s="400"/>
      <c r="FS97" s="400"/>
      <c r="FT97" s="400"/>
      <c r="FU97" s="400"/>
      <c r="FV97" s="400"/>
      <c r="FW97" s="400"/>
      <c r="FX97" s="400"/>
      <c r="FY97" s="400"/>
      <c r="FZ97" s="400"/>
      <c r="GA97" s="400"/>
      <c r="GB97" s="400"/>
      <c r="GC97" s="400"/>
      <c r="GD97" s="400"/>
      <c r="GE97" s="400"/>
      <c r="GF97" s="400"/>
      <c r="GG97" s="400"/>
      <c r="GH97" s="400"/>
      <c r="GI97" s="400"/>
      <c r="GJ97" s="400"/>
      <c r="GK97" s="400"/>
      <c r="GL97" s="400"/>
      <c r="GM97" s="400"/>
      <c r="GN97" s="400"/>
      <c r="GO97" s="400"/>
      <c r="GP97" s="400"/>
      <c r="GQ97" s="400"/>
      <c r="GR97" s="400"/>
      <c r="GS97" s="400"/>
      <c r="GT97" s="400"/>
      <c r="GU97" s="400"/>
      <c r="GV97" s="400"/>
      <c r="GW97" s="400"/>
      <c r="GX97" s="400"/>
      <c r="GY97" s="400"/>
      <c r="GZ97" s="400"/>
      <c r="HA97" s="400"/>
      <c r="HB97" s="400"/>
      <c r="HC97" s="400"/>
      <c r="HD97" s="400"/>
      <c r="HE97" s="400"/>
      <c r="HF97" s="400"/>
      <c r="HG97" s="400"/>
      <c r="HH97" s="400"/>
      <c r="HI97" s="400"/>
      <c r="HJ97" s="400"/>
      <c r="HK97" s="400"/>
      <c r="HL97" s="400"/>
      <c r="HM97" s="400"/>
      <c r="HN97" s="400"/>
      <c r="HO97" s="400"/>
      <c r="HP97" s="400"/>
      <c r="HQ97" s="400"/>
      <c r="HR97" s="400"/>
      <c r="HS97" s="400"/>
      <c r="HT97" s="400"/>
      <c r="HU97" s="400"/>
      <c r="HV97" s="400"/>
      <c r="HW97" s="400"/>
      <c r="HX97" s="400"/>
      <c r="HY97" s="400"/>
      <c r="HZ97" s="400"/>
      <c r="IA97" s="400"/>
      <c r="IB97" s="400"/>
      <c r="IC97" s="400"/>
      <c r="ID97" s="400"/>
      <c r="IE97" s="400"/>
      <c r="IF97" s="400"/>
      <c r="IG97" s="400"/>
      <c r="IH97" s="400"/>
      <c r="II97" s="400"/>
      <c r="IJ97" s="400"/>
      <c r="IK97" s="400"/>
      <c r="IL97" s="400"/>
      <c r="IM97" s="400"/>
      <c r="IN97" s="400"/>
      <c r="IO97" s="400"/>
      <c r="IP97" s="400"/>
      <c r="IQ97" s="400"/>
      <c r="IR97" s="400"/>
      <c r="IS97" s="400"/>
      <c r="IT97" s="400"/>
      <c r="IU97" s="400"/>
      <c r="IV97" s="400"/>
      <c r="IW97" s="400"/>
    </row>
    <row r="98" spans="1:257" s="401" customFormat="1" x14ac:dyDescent="0.2">
      <c r="A98" s="400"/>
      <c r="B98" s="243"/>
      <c r="C98" s="431"/>
      <c r="D98" s="432" t="s">
        <v>820</v>
      </c>
      <c r="E98" s="433"/>
      <c r="F98" s="400"/>
      <c r="G98" s="400"/>
      <c r="H98" s="400"/>
      <c r="I98" s="400"/>
      <c r="J98" s="400"/>
      <c r="K98" s="400"/>
      <c r="L98" s="400"/>
      <c r="M98" s="400"/>
      <c r="N98" s="400"/>
      <c r="O98" s="400"/>
      <c r="P98" s="400"/>
      <c r="Q98" s="400"/>
      <c r="R98" s="400"/>
      <c r="S98" s="400"/>
      <c r="T98" s="400"/>
      <c r="U98" s="400"/>
      <c r="V98" s="400"/>
      <c r="W98" s="400"/>
      <c r="X98" s="400"/>
      <c r="Y98" s="400"/>
      <c r="Z98" s="400"/>
      <c r="AA98" s="400"/>
      <c r="AB98" s="400"/>
      <c r="AC98" s="400"/>
      <c r="AD98" s="400"/>
      <c r="AE98" s="400"/>
      <c r="AF98" s="400"/>
      <c r="AG98" s="400"/>
      <c r="AH98" s="400"/>
      <c r="AI98" s="400"/>
      <c r="AJ98" s="400"/>
      <c r="AK98" s="400"/>
      <c r="AL98" s="400"/>
      <c r="AM98" s="400"/>
      <c r="AN98" s="400"/>
      <c r="AO98" s="400"/>
      <c r="AP98" s="400"/>
      <c r="AQ98" s="400"/>
      <c r="AR98" s="400"/>
      <c r="AS98" s="400"/>
      <c r="AT98" s="400"/>
      <c r="AU98" s="400"/>
      <c r="AV98" s="400"/>
      <c r="AW98" s="400"/>
      <c r="AX98" s="400"/>
      <c r="AY98" s="400"/>
      <c r="AZ98" s="400"/>
      <c r="BA98" s="400"/>
      <c r="BB98" s="400"/>
      <c r="BC98" s="400"/>
      <c r="BD98" s="400"/>
      <c r="BE98" s="400"/>
      <c r="BF98" s="400"/>
      <c r="BG98" s="400"/>
      <c r="BH98" s="400"/>
      <c r="BI98" s="400"/>
      <c r="BJ98" s="400"/>
      <c r="BK98" s="400"/>
      <c r="BL98" s="400"/>
      <c r="BM98" s="400"/>
      <c r="BN98" s="400"/>
      <c r="BO98" s="400"/>
      <c r="BP98" s="400"/>
      <c r="BQ98" s="400"/>
      <c r="BR98" s="400"/>
      <c r="BS98" s="400"/>
      <c r="BT98" s="400"/>
      <c r="BU98" s="400"/>
      <c r="BV98" s="400"/>
      <c r="BW98" s="400"/>
      <c r="BX98" s="400"/>
      <c r="BY98" s="400"/>
      <c r="BZ98" s="400"/>
      <c r="CA98" s="400"/>
      <c r="CB98" s="400"/>
      <c r="CC98" s="400"/>
      <c r="CD98" s="400"/>
      <c r="CE98" s="400"/>
      <c r="CF98" s="400"/>
      <c r="CG98" s="400"/>
      <c r="CH98" s="400"/>
      <c r="CI98" s="400"/>
      <c r="CJ98" s="400"/>
      <c r="CK98" s="400"/>
      <c r="CL98" s="400"/>
      <c r="CM98" s="400"/>
      <c r="CN98" s="400"/>
      <c r="CO98" s="400"/>
      <c r="CP98" s="400"/>
      <c r="CQ98" s="400"/>
      <c r="CR98" s="400"/>
      <c r="CS98" s="400"/>
      <c r="CT98" s="400"/>
      <c r="CU98" s="400"/>
      <c r="CV98" s="400"/>
      <c r="CW98" s="400"/>
      <c r="CX98" s="400"/>
      <c r="CY98" s="400"/>
      <c r="CZ98" s="400"/>
      <c r="DA98" s="400"/>
      <c r="DB98" s="400"/>
      <c r="DC98" s="400"/>
      <c r="DD98" s="400"/>
      <c r="DE98" s="400"/>
      <c r="DF98" s="400"/>
      <c r="DG98" s="400"/>
      <c r="DH98" s="400"/>
      <c r="DI98" s="400"/>
      <c r="DJ98" s="400"/>
      <c r="DK98" s="400"/>
      <c r="DL98" s="400"/>
      <c r="DM98" s="400"/>
      <c r="DN98" s="400"/>
      <c r="DO98" s="400"/>
      <c r="DP98" s="400"/>
      <c r="DQ98" s="400"/>
      <c r="DR98" s="400"/>
      <c r="DS98" s="400"/>
      <c r="DT98" s="400"/>
      <c r="DU98" s="400"/>
      <c r="DV98" s="400"/>
      <c r="DW98" s="400"/>
      <c r="DX98" s="400"/>
      <c r="DY98" s="400"/>
      <c r="DZ98" s="400"/>
      <c r="EA98" s="400"/>
      <c r="EB98" s="400"/>
      <c r="EC98" s="400"/>
      <c r="ED98" s="400"/>
      <c r="EE98" s="400"/>
      <c r="EF98" s="400"/>
      <c r="EG98" s="400"/>
      <c r="EH98" s="400"/>
      <c r="EI98" s="400"/>
      <c r="EJ98" s="400"/>
      <c r="EK98" s="400"/>
      <c r="EL98" s="400"/>
      <c r="EM98" s="400"/>
      <c r="EN98" s="400"/>
      <c r="EO98" s="400"/>
      <c r="EP98" s="400"/>
      <c r="EQ98" s="400"/>
      <c r="ER98" s="400"/>
      <c r="ES98" s="400"/>
      <c r="ET98" s="400"/>
      <c r="EU98" s="400"/>
      <c r="EV98" s="400"/>
      <c r="EW98" s="400"/>
      <c r="EX98" s="400"/>
      <c r="EY98" s="400"/>
      <c r="EZ98" s="400"/>
      <c r="FA98" s="400"/>
      <c r="FB98" s="400"/>
      <c r="FC98" s="400"/>
      <c r="FD98" s="400"/>
      <c r="FE98" s="400"/>
      <c r="FF98" s="400"/>
      <c r="FG98" s="400"/>
      <c r="FH98" s="400"/>
      <c r="FI98" s="400"/>
      <c r="FJ98" s="400"/>
      <c r="FK98" s="400"/>
      <c r="FL98" s="400"/>
      <c r="FM98" s="400"/>
      <c r="FN98" s="400"/>
      <c r="FO98" s="400"/>
      <c r="FP98" s="400"/>
      <c r="FQ98" s="400"/>
      <c r="FR98" s="400"/>
      <c r="FS98" s="400"/>
      <c r="FT98" s="400"/>
      <c r="FU98" s="400"/>
      <c r="FV98" s="400"/>
      <c r="FW98" s="400"/>
      <c r="FX98" s="400"/>
      <c r="FY98" s="400"/>
      <c r="FZ98" s="400"/>
      <c r="GA98" s="400"/>
      <c r="GB98" s="400"/>
      <c r="GC98" s="400"/>
      <c r="GD98" s="400"/>
      <c r="GE98" s="400"/>
      <c r="GF98" s="400"/>
      <c r="GG98" s="400"/>
      <c r="GH98" s="400"/>
      <c r="GI98" s="400"/>
      <c r="GJ98" s="400"/>
      <c r="GK98" s="400"/>
      <c r="GL98" s="400"/>
      <c r="GM98" s="400"/>
      <c r="GN98" s="400"/>
      <c r="GO98" s="400"/>
      <c r="GP98" s="400"/>
      <c r="GQ98" s="400"/>
      <c r="GR98" s="400"/>
      <c r="GS98" s="400"/>
      <c r="GT98" s="400"/>
      <c r="GU98" s="400"/>
      <c r="GV98" s="400"/>
      <c r="GW98" s="400"/>
      <c r="GX98" s="400"/>
      <c r="GY98" s="400"/>
      <c r="GZ98" s="400"/>
      <c r="HA98" s="400"/>
      <c r="HB98" s="400"/>
      <c r="HC98" s="400"/>
      <c r="HD98" s="400"/>
      <c r="HE98" s="400"/>
      <c r="HF98" s="400"/>
      <c r="HG98" s="400"/>
      <c r="HH98" s="400"/>
      <c r="HI98" s="400"/>
      <c r="HJ98" s="400"/>
      <c r="HK98" s="400"/>
      <c r="HL98" s="400"/>
      <c r="HM98" s="400"/>
      <c r="HN98" s="400"/>
      <c r="HO98" s="400"/>
      <c r="HP98" s="400"/>
      <c r="HQ98" s="400"/>
      <c r="HR98" s="400"/>
      <c r="HS98" s="400"/>
      <c r="HT98" s="400"/>
      <c r="HU98" s="400"/>
      <c r="HV98" s="400"/>
      <c r="HW98" s="400"/>
      <c r="HX98" s="400"/>
      <c r="HY98" s="400"/>
      <c r="HZ98" s="400"/>
      <c r="IA98" s="400"/>
      <c r="IB98" s="400"/>
      <c r="IC98" s="400"/>
      <c r="ID98" s="400"/>
      <c r="IE98" s="400"/>
      <c r="IF98" s="400"/>
      <c r="IG98" s="400"/>
      <c r="IH98" s="400"/>
      <c r="II98" s="400"/>
      <c r="IJ98" s="400"/>
      <c r="IK98" s="400"/>
      <c r="IL98" s="400"/>
      <c r="IM98" s="400"/>
      <c r="IN98" s="400"/>
      <c r="IO98" s="400"/>
      <c r="IP98" s="400"/>
      <c r="IQ98" s="400"/>
      <c r="IR98" s="400"/>
      <c r="IS98" s="400"/>
      <c r="IT98" s="400"/>
      <c r="IU98" s="400"/>
      <c r="IV98" s="400"/>
      <c r="IW98" s="400"/>
    </row>
    <row r="99" spans="1:257" s="401" customFormat="1" x14ac:dyDescent="0.2">
      <c r="A99" s="400"/>
      <c r="B99" s="243"/>
      <c r="C99" s="431"/>
      <c r="D99" s="432" t="s">
        <v>821</v>
      </c>
      <c r="E99" s="433"/>
      <c r="F99" s="400"/>
      <c r="G99" s="400"/>
      <c r="H99" s="400"/>
      <c r="I99" s="400"/>
      <c r="J99" s="400"/>
      <c r="K99" s="400"/>
      <c r="L99" s="400"/>
      <c r="M99" s="400"/>
      <c r="N99" s="400"/>
      <c r="O99" s="400"/>
      <c r="P99" s="400"/>
      <c r="Q99" s="400"/>
      <c r="R99" s="400"/>
      <c r="S99" s="400"/>
      <c r="T99" s="400"/>
      <c r="U99" s="400"/>
      <c r="V99" s="400"/>
      <c r="W99" s="400"/>
      <c r="X99" s="400"/>
      <c r="Y99" s="400"/>
      <c r="Z99" s="400"/>
      <c r="AA99" s="400"/>
      <c r="AB99" s="400"/>
      <c r="AC99" s="400"/>
      <c r="AD99" s="400"/>
      <c r="AE99" s="400"/>
      <c r="AF99" s="400"/>
      <c r="AG99" s="400"/>
      <c r="AH99" s="400"/>
      <c r="AI99" s="400"/>
      <c r="AJ99" s="400"/>
      <c r="AK99" s="400"/>
      <c r="AL99" s="400"/>
      <c r="AM99" s="400"/>
      <c r="AN99" s="400"/>
      <c r="AO99" s="400"/>
      <c r="AP99" s="400"/>
      <c r="AQ99" s="400"/>
      <c r="AR99" s="400"/>
      <c r="AS99" s="400"/>
      <c r="AT99" s="400"/>
      <c r="AU99" s="400"/>
      <c r="AV99" s="400"/>
      <c r="AW99" s="400"/>
      <c r="AX99" s="400"/>
      <c r="AY99" s="400"/>
      <c r="AZ99" s="400"/>
      <c r="BA99" s="400"/>
      <c r="BB99" s="400"/>
      <c r="BC99" s="400"/>
      <c r="BD99" s="400"/>
      <c r="BE99" s="400"/>
      <c r="BF99" s="400"/>
      <c r="BG99" s="400"/>
      <c r="BH99" s="400"/>
      <c r="BI99" s="400"/>
      <c r="BJ99" s="400"/>
      <c r="BK99" s="400"/>
      <c r="BL99" s="400"/>
      <c r="BM99" s="400"/>
      <c r="BN99" s="400"/>
      <c r="BO99" s="400"/>
      <c r="BP99" s="400"/>
      <c r="BQ99" s="400"/>
      <c r="BR99" s="400"/>
      <c r="BS99" s="400"/>
      <c r="BT99" s="400"/>
      <c r="BU99" s="400"/>
      <c r="BV99" s="400"/>
      <c r="BW99" s="400"/>
      <c r="BX99" s="400"/>
      <c r="BY99" s="400"/>
      <c r="BZ99" s="400"/>
      <c r="CA99" s="400"/>
      <c r="CB99" s="400"/>
      <c r="CC99" s="400"/>
      <c r="CD99" s="400"/>
      <c r="CE99" s="400"/>
      <c r="CF99" s="400"/>
      <c r="CG99" s="400"/>
      <c r="CH99" s="400"/>
      <c r="CI99" s="400"/>
      <c r="CJ99" s="400"/>
      <c r="CK99" s="400"/>
      <c r="CL99" s="400"/>
      <c r="CM99" s="400"/>
      <c r="CN99" s="400"/>
      <c r="CO99" s="400"/>
      <c r="CP99" s="400"/>
      <c r="CQ99" s="400"/>
      <c r="CR99" s="400"/>
      <c r="CS99" s="400"/>
      <c r="CT99" s="400"/>
      <c r="CU99" s="400"/>
      <c r="CV99" s="400"/>
      <c r="CW99" s="400"/>
      <c r="CX99" s="400"/>
      <c r="CY99" s="400"/>
      <c r="CZ99" s="400"/>
      <c r="DA99" s="400"/>
      <c r="DB99" s="400"/>
      <c r="DC99" s="400"/>
      <c r="DD99" s="400"/>
      <c r="DE99" s="400"/>
      <c r="DF99" s="400"/>
      <c r="DG99" s="400"/>
      <c r="DH99" s="400"/>
      <c r="DI99" s="400"/>
      <c r="DJ99" s="400"/>
      <c r="DK99" s="400"/>
      <c r="DL99" s="400"/>
      <c r="DM99" s="400"/>
      <c r="DN99" s="400"/>
      <c r="DO99" s="400"/>
      <c r="DP99" s="400"/>
      <c r="DQ99" s="400"/>
      <c r="DR99" s="400"/>
      <c r="DS99" s="400"/>
      <c r="DT99" s="400"/>
      <c r="DU99" s="400"/>
      <c r="DV99" s="400"/>
      <c r="DW99" s="400"/>
      <c r="DX99" s="400"/>
      <c r="DY99" s="400"/>
      <c r="DZ99" s="400"/>
      <c r="EA99" s="400"/>
      <c r="EB99" s="400"/>
      <c r="EC99" s="400"/>
      <c r="ED99" s="400"/>
      <c r="EE99" s="400"/>
      <c r="EF99" s="400"/>
      <c r="EG99" s="400"/>
      <c r="EH99" s="400"/>
      <c r="EI99" s="400"/>
      <c r="EJ99" s="400"/>
      <c r="EK99" s="400"/>
      <c r="EL99" s="400"/>
      <c r="EM99" s="400"/>
      <c r="EN99" s="400"/>
      <c r="EO99" s="400"/>
      <c r="EP99" s="400"/>
      <c r="EQ99" s="400"/>
      <c r="ER99" s="400"/>
      <c r="ES99" s="400"/>
      <c r="ET99" s="400"/>
      <c r="EU99" s="400"/>
      <c r="EV99" s="400"/>
      <c r="EW99" s="400"/>
      <c r="EX99" s="400"/>
      <c r="EY99" s="400"/>
      <c r="EZ99" s="400"/>
      <c r="FA99" s="400"/>
      <c r="FB99" s="400"/>
      <c r="FC99" s="400"/>
      <c r="FD99" s="400"/>
      <c r="FE99" s="400"/>
      <c r="FF99" s="400"/>
      <c r="FG99" s="400"/>
      <c r="FH99" s="400"/>
      <c r="FI99" s="400"/>
      <c r="FJ99" s="400"/>
      <c r="FK99" s="400"/>
      <c r="FL99" s="400"/>
      <c r="FM99" s="400"/>
      <c r="FN99" s="400"/>
      <c r="FO99" s="400"/>
      <c r="FP99" s="400"/>
      <c r="FQ99" s="400"/>
      <c r="FR99" s="400"/>
      <c r="FS99" s="400"/>
      <c r="FT99" s="400"/>
      <c r="FU99" s="400"/>
      <c r="FV99" s="400"/>
      <c r="FW99" s="400"/>
      <c r="FX99" s="400"/>
      <c r="FY99" s="400"/>
      <c r="FZ99" s="400"/>
      <c r="GA99" s="400"/>
      <c r="GB99" s="400"/>
      <c r="GC99" s="400"/>
      <c r="GD99" s="400"/>
      <c r="GE99" s="400"/>
      <c r="GF99" s="400"/>
      <c r="GG99" s="400"/>
      <c r="GH99" s="400"/>
      <c r="GI99" s="400"/>
      <c r="GJ99" s="400"/>
      <c r="GK99" s="400"/>
      <c r="GL99" s="400"/>
      <c r="GM99" s="400"/>
      <c r="GN99" s="400"/>
      <c r="GO99" s="400"/>
      <c r="GP99" s="400"/>
      <c r="GQ99" s="400"/>
      <c r="GR99" s="400"/>
      <c r="GS99" s="400"/>
      <c r="GT99" s="400"/>
      <c r="GU99" s="400"/>
      <c r="GV99" s="400"/>
      <c r="GW99" s="400"/>
      <c r="GX99" s="400"/>
      <c r="GY99" s="400"/>
      <c r="GZ99" s="400"/>
      <c r="HA99" s="400"/>
      <c r="HB99" s="400"/>
      <c r="HC99" s="400"/>
      <c r="HD99" s="400"/>
      <c r="HE99" s="400"/>
      <c r="HF99" s="400"/>
      <c r="HG99" s="400"/>
      <c r="HH99" s="400"/>
      <c r="HI99" s="400"/>
      <c r="HJ99" s="400"/>
      <c r="HK99" s="400"/>
      <c r="HL99" s="400"/>
      <c r="HM99" s="400"/>
      <c r="HN99" s="400"/>
      <c r="HO99" s="400"/>
      <c r="HP99" s="400"/>
      <c r="HQ99" s="400"/>
      <c r="HR99" s="400"/>
      <c r="HS99" s="400"/>
      <c r="HT99" s="400"/>
      <c r="HU99" s="400"/>
      <c r="HV99" s="400"/>
      <c r="HW99" s="400"/>
      <c r="HX99" s="400"/>
      <c r="HY99" s="400"/>
      <c r="HZ99" s="400"/>
      <c r="IA99" s="400"/>
      <c r="IB99" s="400"/>
      <c r="IC99" s="400"/>
      <c r="ID99" s="400"/>
      <c r="IE99" s="400"/>
      <c r="IF99" s="400"/>
      <c r="IG99" s="400"/>
      <c r="IH99" s="400"/>
      <c r="II99" s="400"/>
      <c r="IJ99" s="400"/>
      <c r="IK99" s="400"/>
      <c r="IL99" s="400"/>
      <c r="IM99" s="400"/>
      <c r="IN99" s="400"/>
      <c r="IO99" s="400"/>
      <c r="IP99" s="400"/>
      <c r="IQ99" s="400"/>
      <c r="IR99" s="400"/>
      <c r="IS99" s="400"/>
      <c r="IT99" s="400"/>
      <c r="IU99" s="400"/>
      <c r="IV99" s="400"/>
      <c r="IW99" s="400"/>
    </row>
    <row r="100" spans="1:257" s="401" customFormat="1" x14ac:dyDescent="0.2">
      <c r="A100" s="400"/>
      <c r="B100" s="243"/>
      <c r="C100" s="431"/>
      <c r="D100" s="432" t="s">
        <v>822</v>
      </c>
      <c r="E100" s="433"/>
      <c r="F100" s="400"/>
      <c r="G100" s="400"/>
      <c r="H100" s="400"/>
      <c r="I100" s="400"/>
      <c r="J100" s="400"/>
      <c r="K100" s="400"/>
      <c r="L100" s="400"/>
      <c r="M100" s="400"/>
      <c r="N100" s="400"/>
      <c r="O100" s="400"/>
      <c r="P100" s="400"/>
      <c r="Q100" s="400"/>
      <c r="R100" s="400"/>
      <c r="S100" s="400"/>
      <c r="T100" s="400"/>
      <c r="U100" s="400"/>
      <c r="V100" s="400"/>
      <c r="W100" s="400"/>
      <c r="X100" s="400"/>
      <c r="Y100" s="400"/>
      <c r="Z100" s="400"/>
      <c r="AA100" s="400"/>
      <c r="AB100" s="400"/>
      <c r="AC100" s="400"/>
      <c r="AD100" s="400"/>
      <c r="AE100" s="400"/>
      <c r="AF100" s="400"/>
      <c r="AG100" s="400"/>
      <c r="AH100" s="400"/>
      <c r="AI100" s="400"/>
      <c r="AJ100" s="400"/>
      <c r="AK100" s="400"/>
      <c r="AL100" s="400"/>
      <c r="AM100" s="400"/>
      <c r="AN100" s="400"/>
      <c r="AO100" s="400"/>
      <c r="AP100" s="400"/>
      <c r="AQ100" s="400"/>
      <c r="AR100" s="400"/>
      <c r="AS100" s="400"/>
      <c r="AT100" s="400"/>
      <c r="AU100" s="400"/>
      <c r="AV100" s="400"/>
      <c r="AW100" s="400"/>
      <c r="AX100" s="400"/>
      <c r="AY100" s="400"/>
      <c r="AZ100" s="400"/>
      <c r="BA100" s="400"/>
      <c r="BB100" s="400"/>
      <c r="BC100" s="400"/>
      <c r="BD100" s="400"/>
      <c r="BE100" s="400"/>
      <c r="BF100" s="400"/>
      <c r="BG100" s="400"/>
      <c r="BH100" s="400"/>
      <c r="BI100" s="400"/>
      <c r="BJ100" s="400"/>
      <c r="BK100" s="400"/>
      <c r="BL100" s="400"/>
      <c r="BM100" s="400"/>
      <c r="BN100" s="400"/>
      <c r="BO100" s="400"/>
      <c r="BP100" s="400"/>
      <c r="BQ100" s="400"/>
      <c r="BR100" s="400"/>
      <c r="BS100" s="400"/>
      <c r="BT100" s="400"/>
      <c r="BU100" s="400"/>
      <c r="BV100" s="400"/>
      <c r="BW100" s="400"/>
      <c r="BX100" s="400"/>
      <c r="BY100" s="400"/>
      <c r="BZ100" s="400"/>
      <c r="CA100" s="400"/>
      <c r="CB100" s="400"/>
      <c r="CC100" s="400"/>
      <c r="CD100" s="400"/>
      <c r="CE100" s="400"/>
      <c r="CF100" s="400"/>
      <c r="CG100" s="400"/>
      <c r="CH100" s="400"/>
      <c r="CI100" s="400"/>
      <c r="CJ100" s="400"/>
      <c r="CK100" s="400"/>
      <c r="CL100" s="400"/>
      <c r="CM100" s="400"/>
      <c r="CN100" s="400"/>
      <c r="CO100" s="400"/>
      <c r="CP100" s="400"/>
      <c r="CQ100" s="400"/>
      <c r="CR100" s="400"/>
      <c r="CS100" s="400"/>
      <c r="CT100" s="400"/>
      <c r="CU100" s="400"/>
      <c r="CV100" s="400"/>
      <c r="CW100" s="400"/>
      <c r="CX100" s="400"/>
      <c r="CY100" s="400"/>
      <c r="CZ100" s="400"/>
      <c r="DA100" s="400"/>
      <c r="DB100" s="400"/>
      <c r="DC100" s="400"/>
      <c r="DD100" s="400"/>
      <c r="DE100" s="400"/>
      <c r="DF100" s="400"/>
      <c r="DG100" s="400"/>
      <c r="DH100" s="400"/>
      <c r="DI100" s="400"/>
      <c r="DJ100" s="400"/>
      <c r="DK100" s="400"/>
      <c r="DL100" s="400"/>
      <c r="DM100" s="400"/>
      <c r="DN100" s="400"/>
      <c r="DO100" s="400"/>
      <c r="DP100" s="400"/>
      <c r="DQ100" s="400"/>
      <c r="DR100" s="400"/>
      <c r="DS100" s="400"/>
      <c r="DT100" s="400"/>
      <c r="DU100" s="400"/>
      <c r="DV100" s="400"/>
      <c r="DW100" s="400"/>
      <c r="DX100" s="400"/>
      <c r="DY100" s="400"/>
      <c r="DZ100" s="400"/>
      <c r="EA100" s="400"/>
      <c r="EB100" s="400"/>
      <c r="EC100" s="400"/>
      <c r="ED100" s="400"/>
      <c r="EE100" s="400"/>
      <c r="EF100" s="400"/>
      <c r="EG100" s="400"/>
      <c r="EH100" s="400"/>
      <c r="EI100" s="400"/>
      <c r="EJ100" s="400"/>
      <c r="EK100" s="400"/>
      <c r="EL100" s="400"/>
      <c r="EM100" s="400"/>
      <c r="EN100" s="400"/>
      <c r="EO100" s="400"/>
      <c r="EP100" s="400"/>
      <c r="EQ100" s="400"/>
      <c r="ER100" s="400"/>
      <c r="ES100" s="400"/>
      <c r="ET100" s="400"/>
      <c r="EU100" s="400"/>
      <c r="EV100" s="400"/>
      <c r="EW100" s="400"/>
      <c r="EX100" s="400"/>
      <c r="EY100" s="400"/>
      <c r="EZ100" s="400"/>
      <c r="FA100" s="400"/>
      <c r="FB100" s="400"/>
      <c r="FC100" s="400"/>
      <c r="FD100" s="400"/>
      <c r="FE100" s="400"/>
      <c r="FF100" s="400"/>
      <c r="FG100" s="400"/>
      <c r="FH100" s="400"/>
      <c r="FI100" s="400"/>
      <c r="FJ100" s="400"/>
      <c r="FK100" s="400"/>
      <c r="FL100" s="400"/>
      <c r="FM100" s="400"/>
      <c r="FN100" s="400"/>
      <c r="FO100" s="400"/>
      <c r="FP100" s="400"/>
      <c r="FQ100" s="400"/>
      <c r="FR100" s="400"/>
      <c r="FS100" s="400"/>
      <c r="FT100" s="400"/>
      <c r="FU100" s="400"/>
      <c r="FV100" s="400"/>
      <c r="FW100" s="400"/>
      <c r="FX100" s="400"/>
      <c r="FY100" s="400"/>
      <c r="FZ100" s="400"/>
      <c r="GA100" s="400"/>
      <c r="GB100" s="400"/>
      <c r="GC100" s="400"/>
      <c r="GD100" s="400"/>
      <c r="GE100" s="400"/>
      <c r="GF100" s="400"/>
      <c r="GG100" s="400"/>
      <c r="GH100" s="400"/>
      <c r="GI100" s="400"/>
      <c r="GJ100" s="400"/>
      <c r="GK100" s="400"/>
      <c r="GL100" s="400"/>
      <c r="GM100" s="400"/>
      <c r="GN100" s="400"/>
      <c r="GO100" s="400"/>
      <c r="GP100" s="400"/>
      <c r="GQ100" s="400"/>
      <c r="GR100" s="400"/>
      <c r="GS100" s="400"/>
      <c r="GT100" s="400"/>
      <c r="GU100" s="400"/>
      <c r="GV100" s="400"/>
      <c r="GW100" s="400"/>
      <c r="GX100" s="400"/>
      <c r="GY100" s="400"/>
      <c r="GZ100" s="400"/>
      <c r="HA100" s="400"/>
      <c r="HB100" s="400"/>
      <c r="HC100" s="400"/>
      <c r="HD100" s="400"/>
      <c r="HE100" s="400"/>
      <c r="HF100" s="400"/>
      <c r="HG100" s="400"/>
      <c r="HH100" s="400"/>
      <c r="HI100" s="400"/>
      <c r="HJ100" s="400"/>
      <c r="HK100" s="400"/>
      <c r="HL100" s="400"/>
      <c r="HM100" s="400"/>
      <c r="HN100" s="400"/>
      <c r="HO100" s="400"/>
      <c r="HP100" s="400"/>
      <c r="HQ100" s="400"/>
      <c r="HR100" s="400"/>
      <c r="HS100" s="400"/>
      <c r="HT100" s="400"/>
      <c r="HU100" s="400"/>
      <c r="HV100" s="400"/>
      <c r="HW100" s="400"/>
      <c r="HX100" s="400"/>
      <c r="HY100" s="400"/>
      <c r="HZ100" s="400"/>
      <c r="IA100" s="400"/>
      <c r="IB100" s="400"/>
      <c r="IC100" s="400"/>
      <c r="ID100" s="400"/>
      <c r="IE100" s="400"/>
      <c r="IF100" s="400"/>
      <c r="IG100" s="400"/>
      <c r="IH100" s="400"/>
      <c r="II100" s="400"/>
      <c r="IJ100" s="400"/>
      <c r="IK100" s="400"/>
      <c r="IL100" s="400"/>
      <c r="IM100" s="400"/>
      <c r="IN100" s="400"/>
      <c r="IO100" s="400"/>
      <c r="IP100" s="400"/>
      <c r="IQ100" s="400"/>
      <c r="IR100" s="400"/>
      <c r="IS100" s="400"/>
      <c r="IT100" s="400"/>
      <c r="IU100" s="400"/>
      <c r="IV100" s="400"/>
      <c r="IW100" s="400"/>
    </row>
    <row r="101" spans="1:257" s="401" customFormat="1" x14ac:dyDescent="0.2">
      <c r="A101" s="400"/>
      <c r="B101" s="243"/>
      <c r="C101" s="431"/>
      <c r="D101" s="432" t="s">
        <v>823</v>
      </c>
      <c r="E101" s="433"/>
      <c r="F101" s="400"/>
      <c r="G101" s="400"/>
      <c r="H101" s="400"/>
      <c r="I101" s="400"/>
      <c r="J101" s="400"/>
      <c r="K101" s="400"/>
      <c r="L101" s="400"/>
      <c r="M101" s="400"/>
      <c r="N101" s="400"/>
      <c r="O101" s="400"/>
      <c r="P101" s="400"/>
      <c r="Q101" s="400"/>
      <c r="R101" s="400"/>
      <c r="S101" s="400"/>
      <c r="T101" s="400"/>
      <c r="U101" s="400"/>
      <c r="V101" s="400"/>
      <c r="W101" s="400"/>
      <c r="X101" s="400"/>
      <c r="Y101" s="400"/>
      <c r="Z101" s="400"/>
      <c r="AA101" s="400"/>
      <c r="AB101" s="400"/>
      <c r="AC101" s="400"/>
      <c r="AD101" s="400"/>
      <c r="AE101" s="400"/>
      <c r="AF101" s="400"/>
      <c r="AG101" s="400"/>
      <c r="AH101" s="400"/>
      <c r="AI101" s="400"/>
      <c r="AJ101" s="400"/>
      <c r="AK101" s="400"/>
      <c r="AL101" s="400"/>
      <c r="AM101" s="400"/>
      <c r="AN101" s="400"/>
      <c r="AO101" s="400"/>
      <c r="AP101" s="400"/>
      <c r="AQ101" s="400"/>
      <c r="AR101" s="400"/>
      <c r="AS101" s="400"/>
      <c r="AT101" s="400"/>
      <c r="AU101" s="400"/>
      <c r="AV101" s="400"/>
      <c r="AW101" s="400"/>
      <c r="AX101" s="400"/>
      <c r="AY101" s="400"/>
      <c r="AZ101" s="400"/>
      <c r="BA101" s="400"/>
      <c r="BB101" s="400"/>
      <c r="BC101" s="400"/>
      <c r="BD101" s="400"/>
      <c r="BE101" s="400"/>
      <c r="BF101" s="400"/>
      <c r="BG101" s="400"/>
      <c r="BH101" s="400"/>
      <c r="BI101" s="400"/>
      <c r="BJ101" s="400"/>
      <c r="BK101" s="400"/>
      <c r="BL101" s="400"/>
      <c r="BM101" s="400"/>
      <c r="BN101" s="400"/>
      <c r="BO101" s="400"/>
      <c r="BP101" s="400"/>
      <c r="BQ101" s="400"/>
      <c r="BR101" s="400"/>
      <c r="BS101" s="400"/>
      <c r="BT101" s="400"/>
      <c r="BU101" s="400"/>
      <c r="BV101" s="400"/>
      <c r="BW101" s="400"/>
      <c r="BX101" s="400"/>
      <c r="BY101" s="400"/>
      <c r="BZ101" s="400"/>
      <c r="CA101" s="400"/>
      <c r="CB101" s="400"/>
      <c r="CC101" s="400"/>
      <c r="CD101" s="400"/>
      <c r="CE101" s="400"/>
      <c r="CF101" s="400"/>
      <c r="CG101" s="400"/>
      <c r="CH101" s="400"/>
      <c r="CI101" s="400"/>
      <c r="CJ101" s="400"/>
      <c r="CK101" s="400"/>
      <c r="CL101" s="400"/>
      <c r="CM101" s="400"/>
      <c r="CN101" s="400"/>
      <c r="CO101" s="400"/>
      <c r="CP101" s="400"/>
      <c r="CQ101" s="400"/>
      <c r="CR101" s="400"/>
      <c r="CS101" s="400"/>
      <c r="CT101" s="400"/>
      <c r="CU101" s="400"/>
      <c r="CV101" s="400"/>
      <c r="CW101" s="400"/>
      <c r="CX101" s="400"/>
      <c r="CY101" s="400"/>
      <c r="CZ101" s="400"/>
      <c r="DA101" s="400"/>
      <c r="DB101" s="400"/>
      <c r="DC101" s="400"/>
      <c r="DD101" s="400"/>
      <c r="DE101" s="400"/>
      <c r="DF101" s="400"/>
      <c r="DG101" s="400"/>
      <c r="DH101" s="400"/>
      <c r="DI101" s="400"/>
      <c r="DJ101" s="400"/>
      <c r="DK101" s="400"/>
      <c r="DL101" s="400"/>
      <c r="DM101" s="400"/>
      <c r="DN101" s="400"/>
      <c r="DO101" s="400"/>
      <c r="DP101" s="400"/>
      <c r="DQ101" s="400"/>
      <c r="DR101" s="400"/>
      <c r="DS101" s="400"/>
      <c r="DT101" s="400"/>
      <c r="DU101" s="400"/>
      <c r="DV101" s="400"/>
      <c r="DW101" s="400"/>
      <c r="DX101" s="400"/>
      <c r="DY101" s="400"/>
      <c r="DZ101" s="400"/>
      <c r="EA101" s="400"/>
      <c r="EB101" s="400"/>
      <c r="EC101" s="400"/>
      <c r="ED101" s="400"/>
      <c r="EE101" s="400"/>
      <c r="EF101" s="400"/>
      <c r="EG101" s="400"/>
      <c r="EH101" s="400"/>
      <c r="EI101" s="400"/>
      <c r="EJ101" s="400"/>
      <c r="EK101" s="400"/>
      <c r="EL101" s="400"/>
      <c r="EM101" s="400"/>
      <c r="EN101" s="400"/>
      <c r="EO101" s="400"/>
      <c r="EP101" s="400"/>
      <c r="EQ101" s="400"/>
      <c r="ER101" s="400"/>
      <c r="ES101" s="400"/>
      <c r="ET101" s="400"/>
      <c r="EU101" s="400"/>
      <c r="EV101" s="400"/>
      <c r="EW101" s="400"/>
      <c r="EX101" s="400"/>
      <c r="EY101" s="400"/>
      <c r="EZ101" s="400"/>
      <c r="FA101" s="400"/>
      <c r="FB101" s="400"/>
      <c r="FC101" s="400"/>
      <c r="FD101" s="400"/>
      <c r="FE101" s="400"/>
      <c r="FF101" s="400"/>
      <c r="FG101" s="400"/>
      <c r="FH101" s="400"/>
      <c r="FI101" s="400"/>
      <c r="FJ101" s="400"/>
      <c r="FK101" s="400"/>
      <c r="FL101" s="400"/>
      <c r="FM101" s="400"/>
      <c r="FN101" s="400"/>
      <c r="FO101" s="400"/>
      <c r="FP101" s="400"/>
      <c r="FQ101" s="400"/>
      <c r="FR101" s="400"/>
      <c r="FS101" s="400"/>
      <c r="FT101" s="400"/>
      <c r="FU101" s="400"/>
      <c r="FV101" s="400"/>
      <c r="FW101" s="400"/>
      <c r="FX101" s="400"/>
      <c r="FY101" s="400"/>
      <c r="FZ101" s="400"/>
      <c r="GA101" s="400"/>
      <c r="GB101" s="400"/>
      <c r="GC101" s="400"/>
      <c r="GD101" s="400"/>
      <c r="GE101" s="400"/>
      <c r="GF101" s="400"/>
      <c r="GG101" s="400"/>
      <c r="GH101" s="400"/>
      <c r="GI101" s="400"/>
      <c r="GJ101" s="400"/>
      <c r="GK101" s="400"/>
      <c r="GL101" s="400"/>
      <c r="GM101" s="400"/>
      <c r="GN101" s="400"/>
      <c r="GO101" s="400"/>
      <c r="GP101" s="400"/>
      <c r="GQ101" s="400"/>
      <c r="GR101" s="400"/>
      <c r="GS101" s="400"/>
      <c r="GT101" s="400"/>
      <c r="GU101" s="400"/>
      <c r="GV101" s="400"/>
      <c r="GW101" s="400"/>
      <c r="GX101" s="400"/>
      <c r="GY101" s="400"/>
      <c r="GZ101" s="400"/>
      <c r="HA101" s="400"/>
      <c r="HB101" s="400"/>
      <c r="HC101" s="400"/>
      <c r="HD101" s="400"/>
      <c r="HE101" s="400"/>
      <c r="HF101" s="400"/>
      <c r="HG101" s="400"/>
      <c r="HH101" s="400"/>
      <c r="HI101" s="400"/>
      <c r="HJ101" s="400"/>
      <c r="HK101" s="400"/>
      <c r="HL101" s="400"/>
      <c r="HM101" s="400"/>
      <c r="HN101" s="400"/>
      <c r="HO101" s="400"/>
      <c r="HP101" s="400"/>
      <c r="HQ101" s="400"/>
      <c r="HR101" s="400"/>
      <c r="HS101" s="400"/>
      <c r="HT101" s="400"/>
      <c r="HU101" s="400"/>
      <c r="HV101" s="400"/>
      <c r="HW101" s="400"/>
      <c r="HX101" s="400"/>
      <c r="HY101" s="400"/>
      <c r="HZ101" s="400"/>
      <c r="IA101" s="400"/>
      <c r="IB101" s="400"/>
      <c r="IC101" s="400"/>
      <c r="ID101" s="400"/>
      <c r="IE101" s="400"/>
      <c r="IF101" s="400"/>
      <c r="IG101" s="400"/>
      <c r="IH101" s="400"/>
      <c r="II101" s="400"/>
      <c r="IJ101" s="400"/>
      <c r="IK101" s="400"/>
      <c r="IL101" s="400"/>
      <c r="IM101" s="400"/>
      <c r="IN101" s="400"/>
      <c r="IO101" s="400"/>
      <c r="IP101" s="400"/>
      <c r="IQ101" s="400"/>
      <c r="IR101" s="400"/>
      <c r="IS101" s="400"/>
      <c r="IT101" s="400"/>
      <c r="IU101" s="400"/>
      <c r="IV101" s="400"/>
      <c r="IW101" s="400"/>
    </row>
    <row r="102" spans="1:257" s="401" customFormat="1" x14ac:dyDescent="0.2">
      <c r="A102" s="400"/>
      <c r="B102" s="243"/>
      <c r="C102" s="431"/>
      <c r="D102" s="432" t="s">
        <v>824</v>
      </c>
      <c r="E102" s="433"/>
      <c r="F102" s="400"/>
      <c r="G102" s="400"/>
      <c r="H102" s="400"/>
      <c r="I102" s="400"/>
      <c r="J102" s="400"/>
      <c r="K102" s="400"/>
      <c r="L102" s="400"/>
      <c r="M102" s="400"/>
      <c r="N102" s="400"/>
      <c r="O102" s="400"/>
      <c r="P102" s="400"/>
      <c r="Q102" s="400"/>
      <c r="R102" s="400"/>
      <c r="S102" s="400"/>
      <c r="T102" s="400"/>
      <c r="U102" s="400"/>
      <c r="V102" s="400"/>
      <c r="W102" s="400"/>
      <c r="X102" s="400"/>
      <c r="Y102" s="400"/>
      <c r="Z102" s="400"/>
      <c r="AA102" s="400"/>
      <c r="AB102" s="400"/>
      <c r="AC102" s="400"/>
      <c r="AD102" s="400"/>
      <c r="AE102" s="400"/>
      <c r="AF102" s="400"/>
      <c r="AG102" s="400"/>
      <c r="AH102" s="400"/>
      <c r="AI102" s="400"/>
      <c r="AJ102" s="400"/>
      <c r="AK102" s="400"/>
      <c r="AL102" s="400"/>
      <c r="AM102" s="400"/>
      <c r="AN102" s="400"/>
      <c r="AO102" s="400"/>
      <c r="AP102" s="400"/>
      <c r="AQ102" s="400"/>
      <c r="AR102" s="400"/>
      <c r="AS102" s="400"/>
      <c r="AT102" s="400"/>
      <c r="AU102" s="400"/>
      <c r="AV102" s="400"/>
      <c r="AW102" s="400"/>
      <c r="AX102" s="400"/>
      <c r="AY102" s="400"/>
      <c r="AZ102" s="400"/>
      <c r="BA102" s="400"/>
      <c r="BB102" s="400"/>
      <c r="BC102" s="400"/>
      <c r="BD102" s="400"/>
      <c r="BE102" s="400"/>
      <c r="BF102" s="400"/>
      <c r="BG102" s="400"/>
      <c r="BH102" s="400"/>
      <c r="BI102" s="400"/>
      <c r="BJ102" s="400"/>
      <c r="BK102" s="400"/>
      <c r="BL102" s="400"/>
      <c r="BM102" s="400"/>
      <c r="BN102" s="400"/>
      <c r="BO102" s="400"/>
      <c r="BP102" s="400"/>
      <c r="BQ102" s="400"/>
      <c r="BR102" s="400"/>
      <c r="BS102" s="400"/>
      <c r="BT102" s="400"/>
      <c r="BU102" s="400"/>
      <c r="BV102" s="400"/>
      <c r="BW102" s="400"/>
      <c r="BX102" s="400"/>
      <c r="BY102" s="400"/>
      <c r="BZ102" s="400"/>
      <c r="CA102" s="400"/>
      <c r="CB102" s="400"/>
      <c r="CC102" s="400"/>
      <c r="CD102" s="400"/>
      <c r="CE102" s="400"/>
      <c r="CF102" s="400"/>
      <c r="CG102" s="400"/>
      <c r="CH102" s="400"/>
      <c r="CI102" s="400"/>
      <c r="CJ102" s="400"/>
      <c r="CK102" s="400"/>
      <c r="CL102" s="400"/>
      <c r="CM102" s="400"/>
      <c r="CN102" s="400"/>
      <c r="CO102" s="400"/>
      <c r="CP102" s="400"/>
      <c r="CQ102" s="400"/>
      <c r="CR102" s="400"/>
      <c r="CS102" s="400"/>
      <c r="CT102" s="400"/>
      <c r="CU102" s="400"/>
      <c r="CV102" s="400"/>
      <c r="CW102" s="400"/>
      <c r="CX102" s="400"/>
      <c r="CY102" s="400"/>
      <c r="CZ102" s="400"/>
      <c r="DA102" s="400"/>
      <c r="DB102" s="400"/>
      <c r="DC102" s="400"/>
      <c r="DD102" s="400"/>
      <c r="DE102" s="400"/>
      <c r="DF102" s="400"/>
      <c r="DG102" s="400"/>
      <c r="DH102" s="400"/>
      <c r="DI102" s="400"/>
      <c r="DJ102" s="400"/>
      <c r="DK102" s="400"/>
      <c r="DL102" s="400"/>
      <c r="DM102" s="400"/>
      <c r="DN102" s="400"/>
      <c r="DO102" s="400"/>
      <c r="DP102" s="400"/>
      <c r="DQ102" s="400"/>
      <c r="DR102" s="400"/>
      <c r="DS102" s="400"/>
      <c r="DT102" s="400"/>
      <c r="DU102" s="400"/>
      <c r="DV102" s="400"/>
      <c r="DW102" s="400"/>
      <c r="DX102" s="400"/>
      <c r="DY102" s="400"/>
      <c r="DZ102" s="400"/>
      <c r="EA102" s="400"/>
      <c r="EB102" s="400"/>
      <c r="EC102" s="400"/>
      <c r="ED102" s="400"/>
      <c r="EE102" s="400"/>
      <c r="EF102" s="400"/>
      <c r="EG102" s="400"/>
      <c r="EH102" s="400"/>
      <c r="EI102" s="400"/>
      <c r="EJ102" s="400"/>
      <c r="EK102" s="400"/>
      <c r="EL102" s="400"/>
      <c r="EM102" s="400"/>
      <c r="EN102" s="400"/>
      <c r="EO102" s="400"/>
      <c r="EP102" s="400"/>
      <c r="EQ102" s="400"/>
      <c r="ER102" s="400"/>
      <c r="ES102" s="400"/>
      <c r="ET102" s="400"/>
      <c r="EU102" s="400"/>
      <c r="EV102" s="400"/>
      <c r="EW102" s="400"/>
      <c r="EX102" s="400"/>
      <c r="EY102" s="400"/>
      <c r="EZ102" s="400"/>
      <c r="FA102" s="400"/>
      <c r="FB102" s="400"/>
      <c r="FC102" s="400"/>
      <c r="FD102" s="400"/>
      <c r="FE102" s="400"/>
      <c r="FF102" s="400"/>
      <c r="FG102" s="400"/>
      <c r="FH102" s="400"/>
      <c r="FI102" s="400"/>
      <c r="FJ102" s="400"/>
      <c r="FK102" s="400"/>
      <c r="FL102" s="400"/>
      <c r="FM102" s="400"/>
      <c r="FN102" s="400"/>
      <c r="FO102" s="400"/>
      <c r="FP102" s="400"/>
      <c r="FQ102" s="400"/>
      <c r="FR102" s="400"/>
      <c r="FS102" s="400"/>
      <c r="FT102" s="400"/>
      <c r="FU102" s="400"/>
      <c r="FV102" s="400"/>
      <c r="FW102" s="400"/>
      <c r="FX102" s="400"/>
      <c r="FY102" s="400"/>
      <c r="FZ102" s="400"/>
      <c r="GA102" s="400"/>
      <c r="GB102" s="400"/>
      <c r="GC102" s="400"/>
      <c r="GD102" s="400"/>
      <c r="GE102" s="400"/>
      <c r="GF102" s="400"/>
      <c r="GG102" s="400"/>
      <c r="GH102" s="400"/>
      <c r="GI102" s="400"/>
      <c r="GJ102" s="400"/>
      <c r="GK102" s="400"/>
      <c r="GL102" s="400"/>
      <c r="GM102" s="400"/>
      <c r="GN102" s="400"/>
      <c r="GO102" s="400"/>
      <c r="GP102" s="400"/>
      <c r="GQ102" s="400"/>
      <c r="GR102" s="400"/>
      <c r="GS102" s="400"/>
      <c r="GT102" s="400"/>
      <c r="GU102" s="400"/>
      <c r="GV102" s="400"/>
      <c r="GW102" s="400"/>
      <c r="GX102" s="400"/>
      <c r="GY102" s="400"/>
      <c r="GZ102" s="400"/>
      <c r="HA102" s="400"/>
      <c r="HB102" s="400"/>
      <c r="HC102" s="400"/>
      <c r="HD102" s="400"/>
      <c r="HE102" s="400"/>
      <c r="HF102" s="400"/>
      <c r="HG102" s="400"/>
      <c r="HH102" s="400"/>
      <c r="HI102" s="400"/>
      <c r="HJ102" s="400"/>
      <c r="HK102" s="400"/>
      <c r="HL102" s="400"/>
      <c r="HM102" s="400"/>
      <c r="HN102" s="400"/>
      <c r="HO102" s="400"/>
      <c r="HP102" s="400"/>
      <c r="HQ102" s="400"/>
      <c r="HR102" s="400"/>
      <c r="HS102" s="400"/>
      <c r="HT102" s="400"/>
      <c r="HU102" s="400"/>
      <c r="HV102" s="400"/>
      <c r="HW102" s="400"/>
      <c r="HX102" s="400"/>
      <c r="HY102" s="400"/>
      <c r="HZ102" s="400"/>
      <c r="IA102" s="400"/>
      <c r="IB102" s="400"/>
      <c r="IC102" s="400"/>
      <c r="ID102" s="400"/>
      <c r="IE102" s="400"/>
      <c r="IF102" s="400"/>
      <c r="IG102" s="400"/>
      <c r="IH102" s="400"/>
      <c r="II102" s="400"/>
      <c r="IJ102" s="400"/>
      <c r="IK102" s="400"/>
      <c r="IL102" s="400"/>
      <c r="IM102" s="400"/>
      <c r="IN102" s="400"/>
      <c r="IO102" s="400"/>
      <c r="IP102" s="400"/>
      <c r="IQ102" s="400"/>
      <c r="IR102" s="400"/>
      <c r="IS102" s="400"/>
      <c r="IT102" s="400"/>
      <c r="IU102" s="400"/>
      <c r="IV102" s="400"/>
      <c r="IW102" s="400"/>
    </row>
    <row r="103" spans="1:257" s="401" customFormat="1" x14ac:dyDescent="0.2">
      <c r="A103" s="400"/>
      <c r="B103" s="243"/>
      <c r="C103" s="431"/>
      <c r="D103" s="432" t="s">
        <v>825</v>
      </c>
      <c r="E103" s="433"/>
      <c r="F103" s="400"/>
      <c r="G103" s="400"/>
      <c r="H103" s="400"/>
      <c r="I103" s="400"/>
      <c r="J103" s="400"/>
      <c r="K103" s="400"/>
      <c r="L103" s="400"/>
      <c r="M103" s="400"/>
      <c r="N103" s="400"/>
      <c r="O103" s="400"/>
      <c r="P103" s="400"/>
      <c r="Q103" s="400"/>
      <c r="R103" s="400"/>
      <c r="S103" s="400"/>
      <c r="T103" s="400"/>
      <c r="U103" s="400"/>
      <c r="V103" s="400"/>
      <c r="W103" s="400"/>
      <c r="X103" s="400"/>
      <c r="Y103" s="400"/>
      <c r="Z103" s="400"/>
      <c r="AA103" s="400"/>
      <c r="AB103" s="400"/>
      <c r="AC103" s="400"/>
      <c r="AD103" s="400"/>
      <c r="AE103" s="400"/>
      <c r="AF103" s="400"/>
      <c r="AG103" s="400"/>
      <c r="AH103" s="400"/>
      <c r="AI103" s="400"/>
      <c r="AJ103" s="400"/>
      <c r="AK103" s="400"/>
      <c r="AL103" s="400"/>
      <c r="AM103" s="400"/>
      <c r="AN103" s="400"/>
      <c r="AO103" s="400"/>
      <c r="AP103" s="400"/>
      <c r="AQ103" s="400"/>
      <c r="AR103" s="400"/>
      <c r="AS103" s="400"/>
      <c r="AT103" s="400"/>
      <c r="AU103" s="400"/>
      <c r="AV103" s="400"/>
      <c r="AW103" s="400"/>
      <c r="AX103" s="400"/>
      <c r="AY103" s="400"/>
      <c r="AZ103" s="400"/>
      <c r="BA103" s="400"/>
      <c r="BB103" s="400"/>
      <c r="BC103" s="400"/>
      <c r="BD103" s="400"/>
      <c r="BE103" s="400"/>
      <c r="BF103" s="400"/>
      <c r="BG103" s="400"/>
      <c r="BH103" s="400"/>
      <c r="BI103" s="400"/>
      <c r="BJ103" s="400"/>
      <c r="BK103" s="400"/>
      <c r="BL103" s="400"/>
      <c r="BM103" s="400"/>
      <c r="BN103" s="400"/>
      <c r="BO103" s="400"/>
      <c r="BP103" s="400"/>
      <c r="BQ103" s="400"/>
      <c r="BR103" s="400"/>
      <c r="BS103" s="400"/>
      <c r="BT103" s="400"/>
      <c r="BU103" s="400"/>
      <c r="BV103" s="400"/>
      <c r="BW103" s="400"/>
      <c r="BX103" s="400"/>
      <c r="BY103" s="400"/>
      <c r="BZ103" s="400"/>
      <c r="CA103" s="400"/>
      <c r="CB103" s="400"/>
      <c r="CC103" s="400"/>
      <c r="CD103" s="400"/>
      <c r="CE103" s="400"/>
      <c r="CF103" s="400"/>
      <c r="CG103" s="400"/>
      <c r="CH103" s="400"/>
      <c r="CI103" s="400"/>
      <c r="CJ103" s="400"/>
      <c r="CK103" s="400"/>
      <c r="CL103" s="400"/>
      <c r="CM103" s="400"/>
      <c r="CN103" s="400"/>
      <c r="CO103" s="400"/>
      <c r="CP103" s="400"/>
      <c r="CQ103" s="400"/>
      <c r="CR103" s="400"/>
      <c r="CS103" s="400"/>
      <c r="CT103" s="400"/>
      <c r="CU103" s="400"/>
      <c r="CV103" s="400"/>
      <c r="CW103" s="400"/>
      <c r="CX103" s="400"/>
      <c r="CY103" s="400"/>
      <c r="CZ103" s="400"/>
      <c r="DA103" s="400"/>
      <c r="DB103" s="400"/>
      <c r="DC103" s="400"/>
      <c r="DD103" s="400"/>
      <c r="DE103" s="400"/>
      <c r="DF103" s="400"/>
      <c r="DG103" s="400"/>
      <c r="DH103" s="400"/>
      <c r="DI103" s="400"/>
      <c r="DJ103" s="400"/>
      <c r="DK103" s="400"/>
      <c r="DL103" s="400"/>
      <c r="DM103" s="400"/>
      <c r="DN103" s="400"/>
      <c r="DO103" s="400"/>
      <c r="DP103" s="400"/>
      <c r="DQ103" s="400"/>
      <c r="DR103" s="400"/>
      <c r="DS103" s="400"/>
      <c r="DT103" s="400"/>
      <c r="DU103" s="400"/>
      <c r="DV103" s="400"/>
      <c r="DW103" s="400"/>
      <c r="DX103" s="400"/>
      <c r="DY103" s="400"/>
      <c r="DZ103" s="400"/>
      <c r="EA103" s="400"/>
      <c r="EB103" s="400"/>
      <c r="EC103" s="400"/>
      <c r="ED103" s="400"/>
      <c r="EE103" s="400"/>
      <c r="EF103" s="400"/>
      <c r="EG103" s="400"/>
      <c r="EH103" s="400"/>
      <c r="EI103" s="400"/>
      <c r="EJ103" s="400"/>
      <c r="EK103" s="400"/>
      <c r="EL103" s="400"/>
      <c r="EM103" s="400"/>
      <c r="EN103" s="400"/>
      <c r="EO103" s="400"/>
      <c r="EP103" s="400"/>
      <c r="EQ103" s="400"/>
      <c r="ER103" s="400"/>
      <c r="ES103" s="400"/>
      <c r="ET103" s="400"/>
      <c r="EU103" s="400"/>
      <c r="EV103" s="400"/>
      <c r="EW103" s="400"/>
      <c r="EX103" s="400"/>
      <c r="EY103" s="400"/>
      <c r="EZ103" s="400"/>
      <c r="FA103" s="400"/>
      <c r="FB103" s="400"/>
      <c r="FC103" s="400"/>
      <c r="FD103" s="400"/>
      <c r="FE103" s="400"/>
      <c r="FF103" s="400"/>
      <c r="FG103" s="400"/>
      <c r="FH103" s="400"/>
      <c r="FI103" s="400"/>
      <c r="FJ103" s="400"/>
      <c r="FK103" s="400"/>
      <c r="FL103" s="400"/>
      <c r="FM103" s="400"/>
      <c r="FN103" s="400"/>
      <c r="FO103" s="400"/>
      <c r="FP103" s="400"/>
      <c r="FQ103" s="400"/>
      <c r="FR103" s="400"/>
      <c r="FS103" s="400"/>
      <c r="FT103" s="400"/>
      <c r="FU103" s="400"/>
      <c r="FV103" s="400"/>
      <c r="FW103" s="400"/>
      <c r="FX103" s="400"/>
      <c r="FY103" s="400"/>
      <c r="FZ103" s="400"/>
      <c r="GA103" s="400"/>
      <c r="GB103" s="400"/>
      <c r="GC103" s="400"/>
      <c r="GD103" s="400"/>
      <c r="GE103" s="400"/>
      <c r="GF103" s="400"/>
      <c r="GG103" s="400"/>
      <c r="GH103" s="400"/>
      <c r="GI103" s="400"/>
      <c r="GJ103" s="400"/>
      <c r="GK103" s="400"/>
      <c r="GL103" s="400"/>
      <c r="GM103" s="400"/>
      <c r="GN103" s="400"/>
      <c r="GO103" s="400"/>
      <c r="GP103" s="400"/>
      <c r="GQ103" s="400"/>
      <c r="GR103" s="400"/>
      <c r="GS103" s="400"/>
      <c r="GT103" s="400"/>
      <c r="GU103" s="400"/>
      <c r="GV103" s="400"/>
      <c r="GW103" s="400"/>
      <c r="GX103" s="400"/>
      <c r="GY103" s="400"/>
      <c r="GZ103" s="400"/>
      <c r="HA103" s="400"/>
      <c r="HB103" s="400"/>
      <c r="HC103" s="400"/>
      <c r="HD103" s="400"/>
      <c r="HE103" s="400"/>
      <c r="HF103" s="400"/>
      <c r="HG103" s="400"/>
      <c r="HH103" s="400"/>
      <c r="HI103" s="400"/>
      <c r="HJ103" s="400"/>
      <c r="HK103" s="400"/>
      <c r="HL103" s="400"/>
      <c r="HM103" s="400"/>
      <c r="HN103" s="400"/>
      <c r="HO103" s="400"/>
      <c r="HP103" s="400"/>
      <c r="HQ103" s="400"/>
      <c r="HR103" s="400"/>
      <c r="HS103" s="400"/>
      <c r="HT103" s="400"/>
      <c r="HU103" s="400"/>
      <c r="HV103" s="400"/>
      <c r="HW103" s="400"/>
      <c r="HX103" s="400"/>
      <c r="HY103" s="400"/>
      <c r="HZ103" s="400"/>
      <c r="IA103" s="400"/>
      <c r="IB103" s="400"/>
      <c r="IC103" s="400"/>
      <c r="ID103" s="400"/>
      <c r="IE103" s="400"/>
      <c r="IF103" s="400"/>
      <c r="IG103" s="400"/>
      <c r="IH103" s="400"/>
      <c r="II103" s="400"/>
      <c r="IJ103" s="400"/>
      <c r="IK103" s="400"/>
      <c r="IL103" s="400"/>
      <c r="IM103" s="400"/>
      <c r="IN103" s="400"/>
      <c r="IO103" s="400"/>
      <c r="IP103" s="400"/>
      <c r="IQ103" s="400"/>
      <c r="IR103" s="400"/>
      <c r="IS103" s="400"/>
      <c r="IT103" s="400"/>
      <c r="IU103" s="400"/>
      <c r="IV103" s="400"/>
      <c r="IW103" s="400"/>
    </row>
    <row r="104" spans="1:257" s="401" customFormat="1" x14ac:dyDescent="0.2">
      <c r="A104" s="400"/>
      <c r="B104" s="243"/>
      <c r="C104" s="431"/>
      <c r="D104" s="432" t="s">
        <v>826</v>
      </c>
      <c r="E104" s="433"/>
      <c r="F104" s="400"/>
      <c r="G104" s="400"/>
      <c r="H104" s="400"/>
      <c r="I104" s="400"/>
      <c r="J104" s="400"/>
      <c r="K104" s="400"/>
      <c r="L104" s="400"/>
      <c r="M104" s="400"/>
      <c r="N104" s="400"/>
      <c r="O104" s="400"/>
      <c r="P104" s="400"/>
      <c r="Q104" s="400"/>
      <c r="R104" s="400"/>
      <c r="S104" s="400"/>
      <c r="T104" s="400"/>
      <c r="U104" s="400"/>
      <c r="V104" s="400"/>
      <c r="W104" s="400"/>
      <c r="X104" s="400"/>
      <c r="Y104" s="400"/>
      <c r="Z104" s="400"/>
      <c r="AA104" s="400"/>
      <c r="AB104" s="400"/>
      <c r="AC104" s="400"/>
      <c r="AD104" s="400"/>
      <c r="AE104" s="400"/>
      <c r="AF104" s="400"/>
      <c r="AG104" s="400"/>
      <c r="AH104" s="400"/>
      <c r="AI104" s="400"/>
      <c r="AJ104" s="400"/>
      <c r="AK104" s="400"/>
      <c r="AL104" s="400"/>
      <c r="AM104" s="400"/>
      <c r="AN104" s="400"/>
      <c r="AO104" s="400"/>
      <c r="AP104" s="400"/>
      <c r="AQ104" s="400"/>
      <c r="AR104" s="400"/>
      <c r="AS104" s="400"/>
      <c r="AT104" s="400"/>
      <c r="AU104" s="400"/>
      <c r="AV104" s="400"/>
      <c r="AW104" s="400"/>
      <c r="AX104" s="400"/>
      <c r="AY104" s="400"/>
      <c r="AZ104" s="400"/>
      <c r="BA104" s="400"/>
      <c r="BB104" s="400"/>
      <c r="BC104" s="400"/>
      <c r="BD104" s="400"/>
      <c r="BE104" s="400"/>
      <c r="BF104" s="400"/>
      <c r="BG104" s="400"/>
      <c r="BH104" s="400"/>
      <c r="BI104" s="400"/>
      <c r="BJ104" s="400"/>
      <c r="BK104" s="400"/>
      <c r="BL104" s="400"/>
      <c r="BM104" s="400"/>
      <c r="BN104" s="400"/>
      <c r="BO104" s="400"/>
      <c r="BP104" s="400"/>
      <c r="BQ104" s="400"/>
      <c r="BR104" s="400"/>
      <c r="BS104" s="400"/>
      <c r="BT104" s="400"/>
      <c r="BU104" s="400"/>
      <c r="BV104" s="400"/>
      <c r="BW104" s="400"/>
      <c r="BX104" s="400"/>
      <c r="BY104" s="400"/>
      <c r="BZ104" s="400"/>
      <c r="CA104" s="400"/>
      <c r="CB104" s="400"/>
      <c r="CC104" s="400"/>
      <c r="CD104" s="400"/>
      <c r="CE104" s="400"/>
      <c r="CF104" s="400"/>
      <c r="CG104" s="400"/>
      <c r="CH104" s="400"/>
      <c r="CI104" s="400"/>
      <c r="CJ104" s="400"/>
      <c r="CK104" s="400"/>
      <c r="CL104" s="400"/>
      <c r="CM104" s="400"/>
      <c r="CN104" s="400"/>
      <c r="CO104" s="400"/>
      <c r="CP104" s="400"/>
      <c r="CQ104" s="400"/>
      <c r="CR104" s="400"/>
      <c r="CS104" s="400"/>
      <c r="CT104" s="400"/>
      <c r="CU104" s="400"/>
      <c r="CV104" s="400"/>
      <c r="CW104" s="400"/>
      <c r="CX104" s="400"/>
      <c r="CY104" s="400"/>
      <c r="CZ104" s="400"/>
      <c r="DA104" s="400"/>
      <c r="DB104" s="400"/>
      <c r="DC104" s="400"/>
      <c r="DD104" s="400"/>
      <c r="DE104" s="400"/>
      <c r="DF104" s="400"/>
      <c r="DG104" s="400"/>
      <c r="DH104" s="400"/>
      <c r="DI104" s="400"/>
      <c r="DJ104" s="400"/>
      <c r="DK104" s="400"/>
      <c r="DL104" s="400"/>
      <c r="DM104" s="400"/>
      <c r="DN104" s="400"/>
      <c r="DO104" s="400"/>
      <c r="DP104" s="400"/>
      <c r="DQ104" s="400"/>
      <c r="DR104" s="400"/>
      <c r="DS104" s="400"/>
      <c r="DT104" s="400"/>
      <c r="DU104" s="400"/>
      <c r="DV104" s="400"/>
      <c r="DW104" s="400"/>
      <c r="DX104" s="400"/>
      <c r="DY104" s="400"/>
      <c r="DZ104" s="400"/>
      <c r="EA104" s="400"/>
      <c r="EB104" s="400"/>
      <c r="EC104" s="400"/>
      <c r="ED104" s="400"/>
      <c r="EE104" s="400"/>
      <c r="EF104" s="400"/>
      <c r="EG104" s="400"/>
      <c r="EH104" s="400"/>
      <c r="EI104" s="400"/>
      <c r="EJ104" s="400"/>
      <c r="EK104" s="400"/>
      <c r="EL104" s="400"/>
      <c r="EM104" s="400"/>
      <c r="EN104" s="400"/>
      <c r="EO104" s="400"/>
      <c r="EP104" s="400"/>
      <c r="EQ104" s="400"/>
      <c r="ER104" s="400"/>
      <c r="ES104" s="400"/>
      <c r="ET104" s="400"/>
      <c r="EU104" s="400"/>
      <c r="EV104" s="400"/>
      <c r="EW104" s="400"/>
      <c r="EX104" s="400"/>
      <c r="EY104" s="400"/>
      <c r="EZ104" s="400"/>
      <c r="FA104" s="400"/>
      <c r="FB104" s="400"/>
      <c r="FC104" s="400"/>
      <c r="FD104" s="400"/>
      <c r="FE104" s="400"/>
      <c r="FF104" s="400"/>
      <c r="FG104" s="400"/>
      <c r="FH104" s="400"/>
      <c r="FI104" s="400"/>
      <c r="FJ104" s="400"/>
      <c r="FK104" s="400"/>
      <c r="FL104" s="400"/>
      <c r="FM104" s="400"/>
      <c r="FN104" s="400"/>
      <c r="FO104" s="400"/>
      <c r="FP104" s="400"/>
      <c r="FQ104" s="400"/>
      <c r="FR104" s="400"/>
      <c r="FS104" s="400"/>
      <c r="FT104" s="400"/>
      <c r="FU104" s="400"/>
      <c r="FV104" s="400"/>
      <c r="FW104" s="400"/>
      <c r="FX104" s="400"/>
      <c r="FY104" s="400"/>
      <c r="FZ104" s="400"/>
      <c r="GA104" s="400"/>
      <c r="GB104" s="400"/>
      <c r="GC104" s="400"/>
      <c r="GD104" s="400"/>
      <c r="GE104" s="400"/>
      <c r="GF104" s="400"/>
      <c r="GG104" s="400"/>
      <c r="GH104" s="400"/>
      <c r="GI104" s="400"/>
      <c r="GJ104" s="400"/>
      <c r="GK104" s="400"/>
      <c r="GL104" s="400"/>
      <c r="GM104" s="400"/>
      <c r="GN104" s="400"/>
      <c r="GO104" s="400"/>
      <c r="GP104" s="400"/>
      <c r="GQ104" s="400"/>
      <c r="GR104" s="400"/>
      <c r="GS104" s="400"/>
      <c r="GT104" s="400"/>
      <c r="GU104" s="400"/>
      <c r="GV104" s="400"/>
      <c r="GW104" s="400"/>
      <c r="GX104" s="400"/>
      <c r="GY104" s="400"/>
      <c r="GZ104" s="400"/>
      <c r="HA104" s="400"/>
      <c r="HB104" s="400"/>
      <c r="HC104" s="400"/>
      <c r="HD104" s="400"/>
      <c r="HE104" s="400"/>
      <c r="HF104" s="400"/>
      <c r="HG104" s="400"/>
      <c r="HH104" s="400"/>
      <c r="HI104" s="400"/>
      <c r="HJ104" s="400"/>
      <c r="HK104" s="400"/>
      <c r="HL104" s="400"/>
      <c r="HM104" s="400"/>
      <c r="HN104" s="400"/>
      <c r="HO104" s="400"/>
      <c r="HP104" s="400"/>
      <c r="HQ104" s="400"/>
      <c r="HR104" s="400"/>
      <c r="HS104" s="400"/>
      <c r="HT104" s="400"/>
      <c r="HU104" s="400"/>
      <c r="HV104" s="400"/>
      <c r="HW104" s="400"/>
      <c r="HX104" s="400"/>
      <c r="HY104" s="400"/>
      <c r="HZ104" s="400"/>
      <c r="IA104" s="400"/>
      <c r="IB104" s="400"/>
      <c r="IC104" s="400"/>
      <c r="ID104" s="400"/>
      <c r="IE104" s="400"/>
      <c r="IF104" s="400"/>
      <c r="IG104" s="400"/>
      <c r="IH104" s="400"/>
      <c r="II104" s="400"/>
      <c r="IJ104" s="400"/>
      <c r="IK104" s="400"/>
      <c r="IL104" s="400"/>
      <c r="IM104" s="400"/>
      <c r="IN104" s="400"/>
      <c r="IO104" s="400"/>
      <c r="IP104" s="400"/>
      <c r="IQ104" s="400"/>
      <c r="IR104" s="400"/>
      <c r="IS104" s="400"/>
      <c r="IT104" s="400"/>
      <c r="IU104" s="400"/>
      <c r="IV104" s="400"/>
      <c r="IW104" s="400"/>
    </row>
    <row r="105" spans="1:257" s="401" customFormat="1" x14ac:dyDescent="0.2">
      <c r="A105" s="400"/>
      <c r="B105" s="243"/>
      <c r="C105" s="431"/>
      <c r="D105" s="432" t="s">
        <v>827</v>
      </c>
      <c r="E105" s="433"/>
      <c r="F105" s="400"/>
      <c r="G105" s="400"/>
      <c r="H105" s="400"/>
      <c r="I105" s="400"/>
      <c r="J105" s="400"/>
      <c r="K105" s="400"/>
      <c r="L105" s="400"/>
      <c r="M105" s="400"/>
      <c r="N105" s="400"/>
      <c r="O105" s="400"/>
      <c r="P105" s="400"/>
      <c r="Q105" s="400"/>
      <c r="R105" s="400"/>
      <c r="S105" s="400"/>
      <c r="T105" s="400"/>
      <c r="U105" s="400"/>
      <c r="V105" s="400"/>
      <c r="W105" s="400"/>
      <c r="X105" s="400"/>
      <c r="Y105" s="400"/>
      <c r="Z105" s="400"/>
      <c r="AA105" s="400"/>
      <c r="AB105" s="400"/>
      <c r="AC105" s="400"/>
      <c r="AD105" s="400"/>
      <c r="AE105" s="400"/>
      <c r="AF105" s="400"/>
      <c r="AG105" s="400"/>
      <c r="AH105" s="400"/>
      <c r="AI105" s="400"/>
      <c r="AJ105" s="400"/>
      <c r="AK105" s="400"/>
      <c r="AL105" s="400"/>
      <c r="AM105" s="400"/>
      <c r="AN105" s="400"/>
      <c r="AO105" s="400"/>
      <c r="AP105" s="400"/>
      <c r="AQ105" s="400"/>
      <c r="AR105" s="400"/>
      <c r="AS105" s="400"/>
      <c r="AT105" s="400"/>
      <c r="AU105" s="400"/>
      <c r="AV105" s="400"/>
      <c r="AW105" s="400"/>
      <c r="AX105" s="400"/>
      <c r="AY105" s="400"/>
      <c r="AZ105" s="400"/>
      <c r="BA105" s="400"/>
      <c r="BB105" s="400"/>
      <c r="BC105" s="400"/>
      <c r="BD105" s="400"/>
      <c r="BE105" s="400"/>
      <c r="BF105" s="400"/>
      <c r="BG105" s="400"/>
      <c r="BH105" s="400"/>
      <c r="BI105" s="400"/>
      <c r="BJ105" s="400"/>
      <c r="BK105" s="400"/>
      <c r="BL105" s="400"/>
      <c r="BM105" s="400"/>
      <c r="BN105" s="400"/>
      <c r="BO105" s="400"/>
      <c r="BP105" s="400"/>
      <c r="BQ105" s="400"/>
      <c r="BR105" s="400"/>
      <c r="BS105" s="400"/>
      <c r="BT105" s="400"/>
      <c r="BU105" s="400"/>
      <c r="BV105" s="400"/>
      <c r="BW105" s="400"/>
      <c r="BX105" s="400"/>
      <c r="BY105" s="400"/>
      <c r="BZ105" s="400"/>
      <c r="CA105" s="400"/>
      <c r="CB105" s="400"/>
      <c r="CC105" s="400"/>
      <c r="CD105" s="400"/>
      <c r="CE105" s="400"/>
      <c r="CF105" s="400"/>
      <c r="CG105" s="400"/>
      <c r="CH105" s="400"/>
      <c r="CI105" s="400"/>
      <c r="CJ105" s="400"/>
      <c r="CK105" s="400"/>
      <c r="CL105" s="400"/>
      <c r="CM105" s="400"/>
      <c r="CN105" s="400"/>
      <c r="CO105" s="400"/>
      <c r="CP105" s="400"/>
      <c r="CQ105" s="400"/>
      <c r="CR105" s="400"/>
      <c r="CS105" s="400"/>
      <c r="CT105" s="400"/>
      <c r="CU105" s="400"/>
      <c r="CV105" s="400"/>
      <c r="CW105" s="400"/>
      <c r="CX105" s="400"/>
      <c r="CY105" s="400"/>
      <c r="CZ105" s="400"/>
      <c r="DA105" s="400"/>
      <c r="DB105" s="400"/>
      <c r="DC105" s="400"/>
      <c r="DD105" s="400"/>
      <c r="DE105" s="400"/>
      <c r="DF105" s="400"/>
      <c r="DG105" s="400"/>
      <c r="DH105" s="400"/>
      <c r="DI105" s="400"/>
      <c r="DJ105" s="400"/>
      <c r="DK105" s="400"/>
      <c r="DL105" s="400"/>
      <c r="DM105" s="400"/>
      <c r="DN105" s="400"/>
      <c r="DO105" s="400"/>
      <c r="DP105" s="400"/>
      <c r="DQ105" s="400"/>
      <c r="DR105" s="400"/>
      <c r="DS105" s="400"/>
      <c r="DT105" s="400"/>
      <c r="DU105" s="400"/>
      <c r="DV105" s="400"/>
      <c r="DW105" s="400"/>
      <c r="DX105" s="400"/>
      <c r="DY105" s="400"/>
      <c r="DZ105" s="400"/>
      <c r="EA105" s="400"/>
      <c r="EB105" s="400"/>
      <c r="EC105" s="400"/>
      <c r="ED105" s="400"/>
      <c r="EE105" s="400"/>
      <c r="EF105" s="400"/>
      <c r="EG105" s="400"/>
      <c r="EH105" s="400"/>
      <c r="EI105" s="400"/>
      <c r="EJ105" s="400"/>
      <c r="EK105" s="400"/>
      <c r="EL105" s="400"/>
      <c r="EM105" s="400"/>
      <c r="EN105" s="400"/>
      <c r="EO105" s="400"/>
      <c r="EP105" s="400"/>
      <c r="EQ105" s="400"/>
      <c r="ER105" s="400"/>
      <c r="ES105" s="400"/>
      <c r="ET105" s="400"/>
      <c r="EU105" s="400"/>
      <c r="EV105" s="400"/>
      <c r="EW105" s="400"/>
      <c r="EX105" s="400"/>
      <c r="EY105" s="400"/>
      <c r="EZ105" s="400"/>
      <c r="FA105" s="400"/>
      <c r="FB105" s="400"/>
      <c r="FC105" s="400"/>
      <c r="FD105" s="400"/>
      <c r="FE105" s="400"/>
      <c r="FF105" s="400"/>
      <c r="FG105" s="400"/>
      <c r="FH105" s="400"/>
      <c r="FI105" s="400"/>
      <c r="FJ105" s="400"/>
      <c r="FK105" s="400"/>
      <c r="FL105" s="400"/>
      <c r="FM105" s="400"/>
      <c r="FN105" s="400"/>
      <c r="FO105" s="400"/>
      <c r="FP105" s="400"/>
      <c r="FQ105" s="400"/>
      <c r="FR105" s="400"/>
      <c r="FS105" s="400"/>
      <c r="FT105" s="400"/>
      <c r="FU105" s="400"/>
      <c r="FV105" s="400"/>
      <c r="FW105" s="400"/>
      <c r="FX105" s="400"/>
      <c r="FY105" s="400"/>
      <c r="FZ105" s="400"/>
      <c r="GA105" s="400"/>
      <c r="GB105" s="400"/>
      <c r="GC105" s="400"/>
      <c r="GD105" s="400"/>
      <c r="GE105" s="400"/>
      <c r="GF105" s="400"/>
      <c r="GG105" s="400"/>
      <c r="GH105" s="400"/>
      <c r="GI105" s="400"/>
      <c r="GJ105" s="400"/>
      <c r="GK105" s="400"/>
      <c r="GL105" s="400"/>
      <c r="GM105" s="400"/>
      <c r="GN105" s="400"/>
      <c r="GO105" s="400"/>
      <c r="GP105" s="400"/>
      <c r="GQ105" s="400"/>
      <c r="GR105" s="400"/>
      <c r="GS105" s="400"/>
      <c r="GT105" s="400"/>
      <c r="GU105" s="400"/>
      <c r="GV105" s="400"/>
      <c r="GW105" s="400"/>
      <c r="GX105" s="400"/>
      <c r="GY105" s="400"/>
      <c r="GZ105" s="400"/>
      <c r="HA105" s="400"/>
      <c r="HB105" s="400"/>
      <c r="HC105" s="400"/>
      <c r="HD105" s="400"/>
      <c r="HE105" s="400"/>
      <c r="HF105" s="400"/>
      <c r="HG105" s="400"/>
      <c r="HH105" s="400"/>
      <c r="HI105" s="400"/>
      <c r="HJ105" s="400"/>
      <c r="HK105" s="400"/>
      <c r="HL105" s="400"/>
      <c r="HM105" s="400"/>
      <c r="HN105" s="400"/>
      <c r="HO105" s="400"/>
      <c r="HP105" s="400"/>
      <c r="HQ105" s="400"/>
      <c r="HR105" s="400"/>
      <c r="HS105" s="400"/>
      <c r="HT105" s="400"/>
      <c r="HU105" s="400"/>
      <c r="HV105" s="400"/>
      <c r="HW105" s="400"/>
      <c r="HX105" s="400"/>
      <c r="HY105" s="400"/>
      <c r="HZ105" s="400"/>
      <c r="IA105" s="400"/>
      <c r="IB105" s="400"/>
      <c r="IC105" s="400"/>
      <c r="ID105" s="400"/>
      <c r="IE105" s="400"/>
      <c r="IF105" s="400"/>
      <c r="IG105" s="400"/>
      <c r="IH105" s="400"/>
      <c r="II105" s="400"/>
      <c r="IJ105" s="400"/>
      <c r="IK105" s="400"/>
      <c r="IL105" s="400"/>
      <c r="IM105" s="400"/>
      <c r="IN105" s="400"/>
      <c r="IO105" s="400"/>
      <c r="IP105" s="400"/>
      <c r="IQ105" s="400"/>
      <c r="IR105" s="400"/>
      <c r="IS105" s="400"/>
      <c r="IT105" s="400"/>
      <c r="IU105" s="400"/>
      <c r="IV105" s="400"/>
      <c r="IW105" s="400"/>
    </row>
    <row r="106" spans="1:257" s="401" customFormat="1" x14ac:dyDescent="0.2">
      <c r="A106" s="400"/>
      <c r="B106" s="243"/>
      <c r="C106" s="431"/>
      <c r="D106" s="432" t="s">
        <v>828</v>
      </c>
      <c r="E106" s="433"/>
      <c r="F106" s="400"/>
      <c r="G106" s="400"/>
      <c r="H106" s="400"/>
      <c r="I106" s="400"/>
      <c r="J106" s="400"/>
      <c r="K106" s="400"/>
      <c r="L106" s="400"/>
      <c r="M106" s="400"/>
      <c r="N106" s="400"/>
      <c r="O106" s="400"/>
      <c r="P106" s="400"/>
      <c r="Q106" s="400"/>
      <c r="R106" s="400"/>
      <c r="S106" s="400"/>
      <c r="T106" s="400"/>
      <c r="U106" s="400"/>
      <c r="V106" s="400"/>
      <c r="W106" s="400"/>
      <c r="X106" s="400"/>
      <c r="Y106" s="400"/>
      <c r="Z106" s="400"/>
      <c r="AA106" s="400"/>
      <c r="AB106" s="400"/>
      <c r="AC106" s="400"/>
      <c r="AD106" s="400"/>
      <c r="AE106" s="400"/>
      <c r="AF106" s="400"/>
      <c r="AG106" s="400"/>
      <c r="AH106" s="400"/>
      <c r="AI106" s="400"/>
      <c r="AJ106" s="400"/>
      <c r="AK106" s="400"/>
      <c r="AL106" s="400"/>
      <c r="AM106" s="400"/>
      <c r="AN106" s="400"/>
      <c r="AO106" s="400"/>
      <c r="AP106" s="400"/>
      <c r="AQ106" s="400"/>
      <c r="AR106" s="400"/>
      <c r="AS106" s="400"/>
      <c r="AT106" s="400"/>
      <c r="AU106" s="400"/>
      <c r="AV106" s="400"/>
      <c r="AW106" s="400"/>
      <c r="AX106" s="400"/>
      <c r="AY106" s="400"/>
      <c r="AZ106" s="400"/>
      <c r="BA106" s="400"/>
      <c r="BB106" s="400"/>
      <c r="BC106" s="400"/>
      <c r="BD106" s="400"/>
      <c r="BE106" s="400"/>
      <c r="BF106" s="400"/>
      <c r="BG106" s="400"/>
      <c r="BH106" s="400"/>
      <c r="BI106" s="400"/>
      <c r="BJ106" s="400"/>
      <c r="BK106" s="400"/>
      <c r="BL106" s="400"/>
      <c r="BM106" s="400"/>
      <c r="BN106" s="400"/>
      <c r="BO106" s="400"/>
      <c r="BP106" s="400"/>
      <c r="BQ106" s="400"/>
      <c r="BR106" s="400"/>
      <c r="BS106" s="400"/>
      <c r="BT106" s="400"/>
      <c r="BU106" s="400"/>
      <c r="BV106" s="400"/>
      <c r="BW106" s="400"/>
      <c r="BX106" s="400"/>
      <c r="BY106" s="400"/>
      <c r="BZ106" s="400"/>
      <c r="CA106" s="400"/>
      <c r="CB106" s="400"/>
      <c r="CC106" s="400"/>
      <c r="CD106" s="400"/>
      <c r="CE106" s="400"/>
      <c r="CF106" s="400"/>
      <c r="CG106" s="400"/>
      <c r="CH106" s="400"/>
      <c r="CI106" s="400"/>
      <c r="CJ106" s="400"/>
      <c r="CK106" s="400"/>
      <c r="CL106" s="400"/>
      <c r="CM106" s="400"/>
      <c r="CN106" s="400"/>
      <c r="CO106" s="400"/>
      <c r="CP106" s="400"/>
      <c r="CQ106" s="400"/>
      <c r="CR106" s="400"/>
      <c r="CS106" s="400"/>
      <c r="CT106" s="400"/>
      <c r="CU106" s="400"/>
      <c r="CV106" s="400"/>
      <c r="CW106" s="400"/>
      <c r="CX106" s="400"/>
      <c r="CY106" s="400"/>
      <c r="CZ106" s="400"/>
      <c r="DA106" s="400"/>
      <c r="DB106" s="400"/>
      <c r="DC106" s="400"/>
      <c r="DD106" s="400"/>
      <c r="DE106" s="400"/>
      <c r="DF106" s="400"/>
      <c r="DG106" s="400"/>
      <c r="DH106" s="400"/>
      <c r="DI106" s="400"/>
      <c r="DJ106" s="400"/>
      <c r="DK106" s="400"/>
      <c r="DL106" s="400"/>
      <c r="DM106" s="400"/>
      <c r="DN106" s="400"/>
      <c r="DO106" s="400"/>
      <c r="DP106" s="400"/>
      <c r="DQ106" s="400"/>
      <c r="DR106" s="400"/>
      <c r="DS106" s="400"/>
      <c r="DT106" s="400"/>
      <c r="DU106" s="400"/>
      <c r="DV106" s="400"/>
      <c r="DW106" s="400"/>
      <c r="DX106" s="400"/>
      <c r="DY106" s="400"/>
      <c r="DZ106" s="400"/>
      <c r="EA106" s="400"/>
      <c r="EB106" s="400"/>
      <c r="EC106" s="400"/>
      <c r="ED106" s="400"/>
      <c r="EE106" s="400"/>
      <c r="EF106" s="400"/>
      <c r="EG106" s="400"/>
      <c r="EH106" s="400"/>
      <c r="EI106" s="400"/>
      <c r="EJ106" s="400"/>
      <c r="EK106" s="400"/>
      <c r="EL106" s="400"/>
      <c r="EM106" s="400"/>
      <c r="EN106" s="400"/>
      <c r="EO106" s="400"/>
      <c r="EP106" s="400"/>
      <c r="EQ106" s="400"/>
      <c r="ER106" s="400"/>
      <c r="ES106" s="400"/>
      <c r="ET106" s="400"/>
      <c r="EU106" s="400"/>
      <c r="EV106" s="400"/>
      <c r="EW106" s="400"/>
      <c r="EX106" s="400"/>
      <c r="EY106" s="400"/>
      <c r="EZ106" s="400"/>
      <c r="FA106" s="400"/>
      <c r="FB106" s="400"/>
      <c r="FC106" s="400"/>
      <c r="FD106" s="400"/>
      <c r="FE106" s="400"/>
      <c r="FF106" s="400"/>
      <c r="FG106" s="400"/>
      <c r="FH106" s="400"/>
      <c r="FI106" s="400"/>
      <c r="FJ106" s="400"/>
      <c r="FK106" s="400"/>
      <c r="FL106" s="400"/>
      <c r="FM106" s="400"/>
      <c r="FN106" s="400"/>
      <c r="FO106" s="400"/>
      <c r="FP106" s="400"/>
      <c r="FQ106" s="400"/>
      <c r="FR106" s="400"/>
      <c r="FS106" s="400"/>
      <c r="FT106" s="400"/>
      <c r="FU106" s="400"/>
      <c r="FV106" s="400"/>
      <c r="FW106" s="400"/>
      <c r="FX106" s="400"/>
      <c r="FY106" s="400"/>
      <c r="FZ106" s="400"/>
      <c r="GA106" s="400"/>
      <c r="GB106" s="400"/>
      <c r="GC106" s="400"/>
      <c r="GD106" s="400"/>
      <c r="GE106" s="400"/>
      <c r="GF106" s="400"/>
      <c r="GG106" s="400"/>
      <c r="GH106" s="400"/>
      <c r="GI106" s="400"/>
      <c r="GJ106" s="400"/>
      <c r="GK106" s="400"/>
      <c r="GL106" s="400"/>
      <c r="GM106" s="400"/>
      <c r="GN106" s="400"/>
      <c r="GO106" s="400"/>
      <c r="GP106" s="400"/>
      <c r="GQ106" s="400"/>
      <c r="GR106" s="400"/>
      <c r="GS106" s="400"/>
      <c r="GT106" s="400"/>
      <c r="GU106" s="400"/>
      <c r="GV106" s="400"/>
      <c r="GW106" s="400"/>
      <c r="GX106" s="400"/>
      <c r="GY106" s="400"/>
      <c r="GZ106" s="400"/>
      <c r="HA106" s="400"/>
      <c r="HB106" s="400"/>
      <c r="HC106" s="400"/>
      <c r="HD106" s="400"/>
      <c r="HE106" s="400"/>
      <c r="HF106" s="400"/>
      <c r="HG106" s="400"/>
      <c r="HH106" s="400"/>
      <c r="HI106" s="400"/>
      <c r="HJ106" s="400"/>
      <c r="HK106" s="400"/>
      <c r="HL106" s="400"/>
      <c r="HM106" s="400"/>
      <c r="HN106" s="400"/>
      <c r="HO106" s="400"/>
      <c r="HP106" s="400"/>
      <c r="HQ106" s="400"/>
      <c r="HR106" s="400"/>
      <c r="HS106" s="400"/>
      <c r="HT106" s="400"/>
      <c r="HU106" s="400"/>
      <c r="HV106" s="400"/>
      <c r="HW106" s="400"/>
      <c r="HX106" s="400"/>
      <c r="HY106" s="400"/>
      <c r="HZ106" s="400"/>
      <c r="IA106" s="400"/>
      <c r="IB106" s="400"/>
      <c r="IC106" s="400"/>
      <c r="ID106" s="400"/>
      <c r="IE106" s="400"/>
      <c r="IF106" s="400"/>
      <c r="IG106" s="400"/>
      <c r="IH106" s="400"/>
      <c r="II106" s="400"/>
      <c r="IJ106" s="400"/>
      <c r="IK106" s="400"/>
      <c r="IL106" s="400"/>
      <c r="IM106" s="400"/>
      <c r="IN106" s="400"/>
      <c r="IO106" s="400"/>
      <c r="IP106" s="400"/>
      <c r="IQ106" s="400"/>
      <c r="IR106" s="400"/>
      <c r="IS106" s="400"/>
      <c r="IT106" s="400"/>
      <c r="IU106" s="400"/>
      <c r="IV106" s="400"/>
      <c r="IW106" s="400"/>
    </row>
    <row r="107" spans="1:257" s="401" customFormat="1" x14ac:dyDescent="0.2">
      <c r="A107" s="400"/>
      <c r="B107" s="243"/>
      <c r="C107" s="431"/>
      <c r="D107" s="432" t="s">
        <v>829</v>
      </c>
      <c r="E107" s="433"/>
      <c r="F107" s="400"/>
      <c r="G107" s="400"/>
      <c r="H107" s="400"/>
      <c r="I107" s="400"/>
      <c r="J107" s="400"/>
      <c r="K107" s="400"/>
      <c r="L107" s="400"/>
      <c r="M107" s="400"/>
      <c r="N107" s="400"/>
      <c r="O107" s="400"/>
      <c r="P107" s="400"/>
      <c r="Q107" s="400"/>
      <c r="R107" s="400"/>
      <c r="S107" s="400"/>
      <c r="T107" s="400"/>
      <c r="U107" s="400"/>
      <c r="V107" s="400"/>
      <c r="W107" s="400"/>
      <c r="X107" s="400"/>
      <c r="Y107" s="400"/>
      <c r="Z107" s="400"/>
      <c r="AA107" s="400"/>
      <c r="AB107" s="400"/>
      <c r="AC107" s="400"/>
      <c r="AD107" s="400"/>
      <c r="AE107" s="400"/>
      <c r="AF107" s="400"/>
      <c r="AG107" s="400"/>
      <c r="AH107" s="400"/>
      <c r="AI107" s="400"/>
      <c r="AJ107" s="400"/>
      <c r="AK107" s="400"/>
      <c r="AL107" s="400"/>
      <c r="AM107" s="400"/>
      <c r="AN107" s="400"/>
      <c r="AO107" s="400"/>
      <c r="AP107" s="400"/>
      <c r="AQ107" s="400"/>
      <c r="AR107" s="400"/>
      <c r="AS107" s="400"/>
      <c r="AT107" s="400"/>
      <c r="AU107" s="400"/>
      <c r="AV107" s="400"/>
      <c r="AW107" s="400"/>
      <c r="AX107" s="400"/>
      <c r="AY107" s="400"/>
      <c r="AZ107" s="400"/>
      <c r="BA107" s="400"/>
      <c r="BB107" s="400"/>
      <c r="BC107" s="400"/>
      <c r="BD107" s="400"/>
      <c r="BE107" s="400"/>
      <c r="BF107" s="400"/>
      <c r="BG107" s="400"/>
      <c r="BH107" s="400"/>
      <c r="BI107" s="400"/>
      <c r="BJ107" s="400"/>
      <c r="BK107" s="400"/>
      <c r="BL107" s="400"/>
      <c r="BM107" s="400"/>
      <c r="BN107" s="400"/>
      <c r="BO107" s="400"/>
      <c r="BP107" s="400"/>
      <c r="BQ107" s="400"/>
      <c r="BR107" s="400"/>
      <c r="BS107" s="400"/>
      <c r="BT107" s="400"/>
      <c r="BU107" s="400"/>
      <c r="BV107" s="400"/>
      <c r="BW107" s="400"/>
      <c r="BX107" s="400"/>
      <c r="BY107" s="400"/>
      <c r="BZ107" s="400"/>
      <c r="CA107" s="400"/>
      <c r="CB107" s="400"/>
      <c r="CC107" s="400"/>
      <c r="CD107" s="400"/>
      <c r="CE107" s="400"/>
      <c r="CF107" s="400"/>
      <c r="CG107" s="400"/>
      <c r="CH107" s="400"/>
      <c r="CI107" s="400"/>
      <c r="CJ107" s="400"/>
      <c r="CK107" s="400"/>
      <c r="CL107" s="400"/>
      <c r="CM107" s="400"/>
      <c r="CN107" s="400"/>
      <c r="CO107" s="400"/>
      <c r="CP107" s="400"/>
      <c r="CQ107" s="400"/>
      <c r="CR107" s="400"/>
      <c r="CS107" s="400"/>
      <c r="CT107" s="400"/>
      <c r="CU107" s="400"/>
      <c r="CV107" s="400"/>
      <c r="CW107" s="400"/>
      <c r="CX107" s="400"/>
      <c r="CY107" s="400"/>
      <c r="CZ107" s="400"/>
      <c r="DA107" s="400"/>
      <c r="DB107" s="400"/>
      <c r="DC107" s="400"/>
      <c r="DD107" s="400"/>
      <c r="DE107" s="400"/>
      <c r="DF107" s="400"/>
      <c r="DG107" s="400"/>
      <c r="DH107" s="400"/>
      <c r="DI107" s="400"/>
      <c r="DJ107" s="400"/>
      <c r="DK107" s="400"/>
      <c r="DL107" s="400"/>
      <c r="DM107" s="400"/>
      <c r="DN107" s="400"/>
      <c r="DO107" s="400"/>
      <c r="DP107" s="400"/>
      <c r="DQ107" s="400"/>
      <c r="DR107" s="400"/>
      <c r="DS107" s="400"/>
      <c r="DT107" s="400"/>
      <c r="DU107" s="400"/>
      <c r="DV107" s="400"/>
      <c r="DW107" s="400"/>
      <c r="DX107" s="400"/>
      <c r="DY107" s="400"/>
      <c r="DZ107" s="400"/>
      <c r="EA107" s="400"/>
      <c r="EB107" s="400"/>
      <c r="EC107" s="400"/>
      <c r="ED107" s="400"/>
      <c r="EE107" s="400"/>
      <c r="EF107" s="400"/>
      <c r="EG107" s="400"/>
      <c r="EH107" s="400"/>
      <c r="EI107" s="400"/>
      <c r="EJ107" s="400"/>
      <c r="EK107" s="400"/>
      <c r="EL107" s="400"/>
      <c r="EM107" s="400"/>
      <c r="EN107" s="400"/>
      <c r="EO107" s="400"/>
      <c r="EP107" s="400"/>
      <c r="EQ107" s="400"/>
      <c r="ER107" s="400"/>
      <c r="ES107" s="400"/>
      <c r="ET107" s="400"/>
      <c r="EU107" s="400"/>
      <c r="EV107" s="400"/>
      <c r="EW107" s="400"/>
      <c r="EX107" s="400"/>
      <c r="EY107" s="400"/>
      <c r="EZ107" s="400"/>
      <c r="FA107" s="400"/>
      <c r="FB107" s="400"/>
      <c r="FC107" s="400"/>
      <c r="FD107" s="400"/>
      <c r="FE107" s="400"/>
      <c r="FF107" s="400"/>
      <c r="FG107" s="400"/>
      <c r="FH107" s="400"/>
      <c r="FI107" s="400"/>
      <c r="FJ107" s="400"/>
      <c r="FK107" s="400"/>
      <c r="FL107" s="400"/>
      <c r="FM107" s="400"/>
      <c r="FN107" s="400"/>
      <c r="FO107" s="400"/>
      <c r="FP107" s="400"/>
      <c r="FQ107" s="400"/>
      <c r="FR107" s="400"/>
      <c r="FS107" s="400"/>
      <c r="FT107" s="400"/>
      <c r="FU107" s="400"/>
      <c r="FV107" s="400"/>
      <c r="FW107" s="400"/>
      <c r="FX107" s="400"/>
      <c r="FY107" s="400"/>
      <c r="FZ107" s="400"/>
      <c r="GA107" s="400"/>
      <c r="GB107" s="400"/>
      <c r="GC107" s="400"/>
      <c r="GD107" s="400"/>
      <c r="GE107" s="400"/>
      <c r="GF107" s="400"/>
      <c r="GG107" s="400"/>
      <c r="GH107" s="400"/>
      <c r="GI107" s="400"/>
      <c r="GJ107" s="400"/>
      <c r="GK107" s="400"/>
      <c r="GL107" s="400"/>
      <c r="GM107" s="400"/>
      <c r="GN107" s="400"/>
      <c r="GO107" s="400"/>
      <c r="GP107" s="400"/>
      <c r="GQ107" s="400"/>
      <c r="GR107" s="400"/>
      <c r="GS107" s="400"/>
      <c r="GT107" s="400"/>
      <c r="GU107" s="400"/>
      <c r="GV107" s="400"/>
      <c r="GW107" s="400"/>
      <c r="GX107" s="400"/>
      <c r="GY107" s="400"/>
      <c r="GZ107" s="400"/>
      <c r="HA107" s="400"/>
      <c r="HB107" s="400"/>
      <c r="HC107" s="400"/>
      <c r="HD107" s="400"/>
      <c r="HE107" s="400"/>
      <c r="HF107" s="400"/>
      <c r="HG107" s="400"/>
      <c r="HH107" s="400"/>
      <c r="HI107" s="400"/>
      <c r="HJ107" s="400"/>
      <c r="HK107" s="400"/>
      <c r="HL107" s="400"/>
      <c r="HM107" s="400"/>
      <c r="HN107" s="400"/>
      <c r="HO107" s="400"/>
      <c r="HP107" s="400"/>
      <c r="HQ107" s="400"/>
      <c r="HR107" s="400"/>
      <c r="HS107" s="400"/>
      <c r="HT107" s="400"/>
      <c r="HU107" s="400"/>
      <c r="HV107" s="400"/>
      <c r="HW107" s="400"/>
      <c r="HX107" s="400"/>
      <c r="HY107" s="400"/>
      <c r="HZ107" s="400"/>
      <c r="IA107" s="400"/>
      <c r="IB107" s="400"/>
      <c r="IC107" s="400"/>
      <c r="ID107" s="400"/>
      <c r="IE107" s="400"/>
      <c r="IF107" s="400"/>
      <c r="IG107" s="400"/>
      <c r="IH107" s="400"/>
      <c r="II107" s="400"/>
      <c r="IJ107" s="400"/>
      <c r="IK107" s="400"/>
      <c r="IL107" s="400"/>
      <c r="IM107" s="400"/>
      <c r="IN107" s="400"/>
      <c r="IO107" s="400"/>
      <c r="IP107" s="400"/>
      <c r="IQ107" s="400"/>
      <c r="IR107" s="400"/>
      <c r="IS107" s="400"/>
      <c r="IT107" s="400"/>
      <c r="IU107" s="400"/>
      <c r="IV107" s="400"/>
      <c r="IW107" s="400"/>
    </row>
    <row r="108" spans="1:257" s="401" customFormat="1" x14ac:dyDescent="0.2">
      <c r="A108" s="400"/>
      <c r="B108" s="243"/>
      <c r="C108" s="431"/>
      <c r="D108" s="432" t="s">
        <v>830</v>
      </c>
      <c r="E108" s="433"/>
      <c r="F108" s="400"/>
      <c r="G108" s="400"/>
      <c r="H108" s="400"/>
      <c r="I108" s="400"/>
      <c r="J108" s="400"/>
      <c r="K108" s="400"/>
      <c r="L108" s="400"/>
      <c r="M108" s="400"/>
      <c r="N108" s="400"/>
      <c r="O108" s="400"/>
      <c r="P108" s="400"/>
      <c r="Q108" s="400"/>
      <c r="R108" s="400"/>
      <c r="S108" s="400"/>
      <c r="T108" s="400"/>
      <c r="U108" s="400"/>
      <c r="V108" s="400"/>
      <c r="W108" s="400"/>
      <c r="X108" s="400"/>
      <c r="Y108" s="400"/>
      <c r="Z108" s="400"/>
      <c r="AA108" s="400"/>
      <c r="AB108" s="400"/>
      <c r="AC108" s="400"/>
      <c r="AD108" s="400"/>
      <c r="AE108" s="400"/>
      <c r="AF108" s="400"/>
      <c r="AG108" s="400"/>
      <c r="AH108" s="400"/>
      <c r="AI108" s="400"/>
      <c r="AJ108" s="400"/>
      <c r="AK108" s="400"/>
      <c r="AL108" s="400"/>
      <c r="AM108" s="400"/>
      <c r="AN108" s="400"/>
      <c r="AO108" s="400"/>
      <c r="AP108" s="400"/>
      <c r="AQ108" s="400"/>
      <c r="AR108" s="400"/>
      <c r="AS108" s="400"/>
      <c r="AT108" s="400"/>
      <c r="AU108" s="400"/>
      <c r="AV108" s="400"/>
      <c r="AW108" s="400"/>
      <c r="AX108" s="400"/>
      <c r="AY108" s="400"/>
      <c r="AZ108" s="400"/>
      <c r="BA108" s="400"/>
      <c r="BB108" s="400"/>
      <c r="BC108" s="400"/>
      <c r="BD108" s="400"/>
      <c r="BE108" s="400"/>
      <c r="BF108" s="400"/>
      <c r="BG108" s="400"/>
      <c r="BH108" s="400"/>
      <c r="BI108" s="400"/>
      <c r="BJ108" s="400"/>
      <c r="BK108" s="400"/>
      <c r="BL108" s="400"/>
      <c r="BM108" s="400"/>
      <c r="BN108" s="400"/>
      <c r="BO108" s="400"/>
      <c r="BP108" s="400"/>
      <c r="BQ108" s="400"/>
      <c r="BR108" s="400"/>
      <c r="BS108" s="400"/>
      <c r="BT108" s="400"/>
      <c r="BU108" s="400"/>
      <c r="BV108" s="400"/>
      <c r="BW108" s="400"/>
      <c r="BX108" s="400"/>
      <c r="BY108" s="400"/>
      <c r="BZ108" s="400"/>
      <c r="CA108" s="400"/>
      <c r="CB108" s="400"/>
      <c r="CC108" s="400"/>
      <c r="CD108" s="400"/>
      <c r="CE108" s="400"/>
      <c r="CF108" s="400"/>
      <c r="CG108" s="400"/>
      <c r="CH108" s="400"/>
      <c r="CI108" s="400"/>
      <c r="CJ108" s="400"/>
      <c r="CK108" s="400"/>
      <c r="CL108" s="400"/>
      <c r="CM108" s="400"/>
      <c r="CN108" s="400"/>
      <c r="CO108" s="400"/>
      <c r="CP108" s="400"/>
      <c r="CQ108" s="400"/>
      <c r="CR108" s="400"/>
      <c r="CS108" s="400"/>
      <c r="CT108" s="400"/>
      <c r="CU108" s="400"/>
      <c r="CV108" s="400"/>
      <c r="CW108" s="400"/>
      <c r="CX108" s="400"/>
      <c r="CY108" s="400"/>
      <c r="CZ108" s="400"/>
      <c r="DA108" s="400"/>
      <c r="DB108" s="400"/>
      <c r="DC108" s="400"/>
      <c r="DD108" s="400"/>
      <c r="DE108" s="400"/>
      <c r="DF108" s="400"/>
      <c r="DG108" s="400"/>
      <c r="DH108" s="400"/>
      <c r="DI108" s="400"/>
      <c r="DJ108" s="400"/>
      <c r="DK108" s="400"/>
      <c r="DL108" s="400"/>
      <c r="DM108" s="400"/>
      <c r="DN108" s="400"/>
      <c r="DO108" s="400"/>
      <c r="DP108" s="400"/>
      <c r="DQ108" s="400"/>
      <c r="DR108" s="400"/>
      <c r="DS108" s="400"/>
      <c r="DT108" s="400"/>
      <c r="DU108" s="400"/>
      <c r="DV108" s="400"/>
      <c r="DW108" s="400"/>
      <c r="DX108" s="400"/>
      <c r="DY108" s="400"/>
      <c r="DZ108" s="400"/>
      <c r="EA108" s="400"/>
      <c r="EB108" s="400"/>
      <c r="EC108" s="400"/>
      <c r="ED108" s="400"/>
      <c r="EE108" s="400"/>
      <c r="EF108" s="400"/>
      <c r="EG108" s="400"/>
      <c r="EH108" s="400"/>
      <c r="EI108" s="400"/>
      <c r="EJ108" s="400"/>
      <c r="EK108" s="400"/>
      <c r="EL108" s="400"/>
      <c r="EM108" s="400"/>
      <c r="EN108" s="400"/>
      <c r="EO108" s="400"/>
      <c r="EP108" s="400"/>
      <c r="EQ108" s="400"/>
      <c r="ER108" s="400"/>
      <c r="ES108" s="400"/>
      <c r="ET108" s="400"/>
      <c r="EU108" s="400"/>
      <c r="EV108" s="400"/>
      <c r="EW108" s="400"/>
      <c r="EX108" s="400"/>
      <c r="EY108" s="400"/>
      <c r="EZ108" s="400"/>
      <c r="FA108" s="400"/>
      <c r="FB108" s="400"/>
      <c r="FC108" s="400"/>
      <c r="FD108" s="400"/>
      <c r="FE108" s="400"/>
      <c r="FF108" s="400"/>
      <c r="FG108" s="400"/>
      <c r="FH108" s="400"/>
      <c r="FI108" s="400"/>
      <c r="FJ108" s="400"/>
      <c r="FK108" s="400"/>
      <c r="FL108" s="400"/>
      <c r="FM108" s="400"/>
      <c r="FN108" s="400"/>
      <c r="FO108" s="400"/>
      <c r="FP108" s="400"/>
      <c r="FQ108" s="400"/>
      <c r="FR108" s="400"/>
      <c r="FS108" s="400"/>
      <c r="FT108" s="400"/>
      <c r="FU108" s="400"/>
      <c r="FV108" s="400"/>
      <c r="FW108" s="400"/>
      <c r="FX108" s="400"/>
      <c r="FY108" s="400"/>
      <c r="FZ108" s="400"/>
      <c r="GA108" s="400"/>
      <c r="GB108" s="400"/>
      <c r="GC108" s="400"/>
      <c r="GD108" s="400"/>
      <c r="GE108" s="400"/>
      <c r="GF108" s="400"/>
      <c r="GG108" s="400"/>
      <c r="GH108" s="400"/>
      <c r="GI108" s="400"/>
      <c r="GJ108" s="400"/>
      <c r="GK108" s="400"/>
      <c r="GL108" s="400"/>
      <c r="GM108" s="400"/>
      <c r="GN108" s="400"/>
      <c r="GO108" s="400"/>
      <c r="GP108" s="400"/>
      <c r="GQ108" s="400"/>
      <c r="GR108" s="400"/>
      <c r="GS108" s="400"/>
      <c r="GT108" s="400"/>
      <c r="GU108" s="400"/>
      <c r="GV108" s="400"/>
      <c r="GW108" s="400"/>
      <c r="GX108" s="400"/>
      <c r="GY108" s="400"/>
      <c r="GZ108" s="400"/>
      <c r="HA108" s="400"/>
      <c r="HB108" s="400"/>
      <c r="HC108" s="400"/>
      <c r="HD108" s="400"/>
      <c r="HE108" s="400"/>
      <c r="HF108" s="400"/>
      <c r="HG108" s="400"/>
      <c r="HH108" s="400"/>
      <c r="HI108" s="400"/>
      <c r="HJ108" s="400"/>
      <c r="HK108" s="400"/>
      <c r="HL108" s="400"/>
      <c r="HM108" s="400"/>
      <c r="HN108" s="400"/>
      <c r="HO108" s="400"/>
      <c r="HP108" s="400"/>
      <c r="HQ108" s="400"/>
      <c r="HR108" s="400"/>
      <c r="HS108" s="400"/>
      <c r="HT108" s="400"/>
      <c r="HU108" s="400"/>
      <c r="HV108" s="400"/>
      <c r="HW108" s="400"/>
      <c r="HX108" s="400"/>
      <c r="HY108" s="400"/>
      <c r="HZ108" s="400"/>
      <c r="IA108" s="400"/>
      <c r="IB108" s="400"/>
      <c r="IC108" s="400"/>
      <c r="ID108" s="400"/>
      <c r="IE108" s="400"/>
      <c r="IF108" s="400"/>
      <c r="IG108" s="400"/>
      <c r="IH108" s="400"/>
      <c r="II108" s="400"/>
      <c r="IJ108" s="400"/>
      <c r="IK108" s="400"/>
      <c r="IL108" s="400"/>
      <c r="IM108" s="400"/>
      <c r="IN108" s="400"/>
      <c r="IO108" s="400"/>
      <c r="IP108" s="400"/>
      <c r="IQ108" s="400"/>
      <c r="IR108" s="400"/>
      <c r="IS108" s="400"/>
      <c r="IT108" s="400"/>
      <c r="IU108" s="400"/>
      <c r="IV108" s="400"/>
      <c r="IW108" s="400"/>
    </row>
    <row r="109" spans="1:257" s="401" customFormat="1" x14ac:dyDescent="0.2">
      <c r="A109" s="400"/>
      <c r="B109" s="243"/>
      <c r="C109" s="431"/>
      <c r="D109" s="432" t="s">
        <v>831</v>
      </c>
      <c r="E109" s="433"/>
      <c r="F109" s="400"/>
      <c r="G109" s="400"/>
      <c r="H109" s="400"/>
      <c r="I109" s="400"/>
      <c r="J109" s="400"/>
      <c r="K109" s="400"/>
      <c r="L109" s="400"/>
      <c r="M109" s="400"/>
      <c r="N109" s="400"/>
      <c r="O109" s="400"/>
      <c r="P109" s="400"/>
      <c r="Q109" s="400"/>
      <c r="R109" s="400"/>
      <c r="S109" s="400"/>
      <c r="T109" s="400"/>
      <c r="U109" s="400"/>
      <c r="V109" s="400"/>
      <c r="W109" s="400"/>
      <c r="X109" s="400"/>
      <c r="Y109" s="400"/>
      <c r="Z109" s="400"/>
      <c r="AA109" s="400"/>
      <c r="AB109" s="400"/>
      <c r="AC109" s="400"/>
      <c r="AD109" s="400"/>
      <c r="AE109" s="400"/>
      <c r="AF109" s="400"/>
      <c r="AG109" s="400"/>
      <c r="AH109" s="400"/>
      <c r="AI109" s="400"/>
      <c r="AJ109" s="400"/>
      <c r="AK109" s="400"/>
      <c r="AL109" s="400"/>
      <c r="AM109" s="400"/>
      <c r="AN109" s="400"/>
      <c r="AO109" s="400"/>
      <c r="AP109" s="400"/>
      <c r="AQ109" s="400"/>
      <c r="AR109" s="400"/>
      <c r="AS109" s="400"/>
      <c r="AT109" s="400"/>
      <c r="AU109" s="400"/>
      <c r="AV109" s="400"/>
      <c r="AW109" s="400"/>
      <c r="AX109" s="400"/>
      <c r="AY109" s="400"/>
      <c r="AZ109" s="400"/>
      <c r="BA109" s="400"/>
      <c r="BB109" s="400"/>
      <c r="BC109" s="400"/>
      <c r="BD109" s="400"/>
      <c r="BE109" s="400"/>
      <c r="BF109" s="400"/>
      <c r="BG109" s="400"/>
      <c r="BH109" s="400"/>
      <c r="BI109" s="400"/>
      <c r="BJ109" s="400"/>
      <c r="BK109" s="400"/>
      <c r="BL109" s="400"/>
      <c r="BM109" s="400"/>
      <c r="BN109" s="400"/>
      <c r="BO109" s="400"/>
      <c r="BP109" s="400"/>
      <c r="BQ109" s="400"/>
      <c r="BR109" s="400"/>
      <c r="BS109" s="400"/>
      <c r="BT109" s="400"/>
      <c r="BU109" s="400"/>
      <c r="BV109" s="400"/>
      <c r="BW109" s="400"/>
      <c r="BX109" s="400"/>
      <c r="BY109" s="400"/>
      <c r="BZ109" s="400"/>
      <c r="CA109" s="400"/>
      <c r="CB109" s="400"/>
      <c r="CC109" s="400"/>
      <c r="CD109" s="400"/>
      <c r="CE109" s="400"/>
      <c r="CF109" s="400"/>
      <c r="CG109" s="400"/>
      <c r="CH109" s="400"/>
      <c r="CI109" s="400"/>
      <c r="CJ109" s="400"/>
      <c r="CK109" s="400"/>
      <c r="CL109" s="400"/>
      <c r="CM109" s="400"/>
      <c r="CN109" s="400"/>
      <c r="CO109" s="400"/>
      <c r="CP109" s="400"/>
      <c r="CQ109" s="400"/>
      <c r="CR109" s="400"/>
      <c r="CS109" s="400"/>
      <c r="CT109" s="400"/>
      <c r="CU109" s="400"/>
      <c r="CV109" s="400"/>
      <c r="CW109" s="400"/>
      <c r="CX109" s="400"/>
      <c r="CY109" s="400"/>
      <c r="CZ109" s="400"/>
      <c r="DA109" s="400"/>
      <c r="DB109" s="400"/>
      <c r="DC109" s="400"/>
      <c r="DD109" s="400"/>
      <c r="DE109" s="400"/>
      <c r="DF109" s="400"/>
      <c r="DG109" s="400"/>
      <c r="DH109" s="400"/>
      <c r="DI109" s="400"/>
      <c r="DJ109" s="400"/>
      <c r="DK109" s="400"/>
      <c r="DL109" s="400"/>
      <c r="DM109" s="400"/>
      <c r="DN109" s="400"/>
      <c r="DO109" s="400"/>
      <c r="DP109" s="400"/>
      <c r="DQ109" s="400"/>
      <c r="DR109" s="400"/>
      <c r="DS109" s="400"/>
      <c r="DT109" s="400"/>
      <c r="DU109" s="400"/>
      <c r="DV109" s="400"/>
      <c r="DW109" s="400"/>
      <c r="DX109" s="400"/>
      <c r="DY109" s="400"/>
      <c r="DZ109" s="400"/>
      <c r="EA109" s="400"/>
      <c r="EB109" s="400"/>
      <c r="EC109" s="400"/>
      <c r="ED109" s="400"/>
      <c r="EE109" s="400"/>
      <c r="EF109" s="400"/>
      <c r="EG109" s="400"/>
      <c r="EH109" s="400"/>
      <c r="EI109" s="400"/>
      <c r="EJ109" s="400"/>
      <c r="EK109" s="400"/>
      <c r="EL109" s="400"/>
      <c r="EM109" s="400"/>
      <c r="EN109" s="400"/>
      <c r="EO109" s="400"/>
      <c r="EP109" s="400"/>
      <c r="EQ109" s="400"/>
      <c r="ER109" s="400"/>
      <c r="ES109" s="400"/>
      <c r="ET109" s="400"/>
      <c r="EU109" s="400"/>
      <c r="EV109" s="400"/>
      <c r="EW109" s="400"/>
      <c r="EX109" s="400"/>
      <c r="EY109" s="400"/>
      <c r="EZ109" s="400"/>
      <c r="FA109" s="400"/>
      <c r="FB109" s="400"/>
      <c r="FC109" s="400"/>
      <c r="FD109" s="400"/>
      <c r="FE109" s="400"/>
      <c r="FF109" s="400"/>
      <c r="FG109" s="400"/>
      <c r="FH109" s="400"/>
      <c r="FI109" s="400"/>
      <c r="FJ109" s="400"/>
      <c r="FK109" s="400"/>
      <c r="FL109" s="400"/>
      <c r="FM109" s="400"/>
      <c r="FN109" s="400"/>
      <c r="FO109" s="400"/>
      <c r="FP109" s="400"/>
      <c r="FQ109" s="400"/>
      <c r="FR109" s="400"/>
      <c r="FS109" s="400"/>
      <c r="FT109" s="400"/>
      <c r="FU109" s="400"/>
      <c r="FV109" s="400"/>
      <c r="FW109" s="400"/>
      <c r="FX109" s="400"/>
      <c r="FY109" s="400"/>
      <c r="FZ109" s="400"/>
      <c r="GA109" s="400"/>
      <c r="GB109" s="400"/>
      <c r="GC109" s="400"/>
      <c r="GD109" s="400"/>
      <c r="GE109" s="400"/>
      <c r="GF109" s="400"/>
      <c r="GG109" s="400"/>
      <c r="GH109" s="400"/>
      <c r="GI109" s="400"/>
      <c r="GJ109" s="400"/>
      <c r="GK109" s="400"/>
      <c r="GL109" s="400"/>
      <c r="GM109" s="400"/>
      <c r="GN109" s="400"/>
      <c r="GO109" s="400"/>
      <c r="GP109" s="400"/>
      <c r="GQ109" s="400"/>
      <c r="GR109" s="400"/>
      <c r="GS109" s="400"/>
      <c r="GT109" s="400"/>
      <c r="GU109" s="400"/>
      <c r="GV109" s="400"/>
      <c r="GW109" s="400"/>
      <c r="GX109" s="400"/>
      <c r="GY109" s="400"/>
      <c r="GZ109" s="400"/>
      <c r="HA109" s="400"/>
      <c r="HB109" s="400"/>
      <c r="HC109" s="400"/>
      <c r="HD109" s="400"/>
      <c r="HE109" s="400"/>
      <c r="HF109" s="400"/>
      <c r="HG109" s="400"/>
      <c r="HH109" s="400"/>
      <c r="HI109" s="400"/>
      <c r="HJ109" s="400"/>
      <c r="HK109" s="400"/>
      <c r="HL109" s="400"/>
      <c r="HM109" s="400"/>
      <c r="HN109" s="400"/>
      <c r="HO109" s="400"/>
      <c r="HP109" s="400"/>
      <c r="HQ109" s="400"/>
      <c r="HR109" s="400"/>
      <c r="HS109" s="400"/>
      <c r="HT109" s="400"/>
      <c r="HU109" s="400"/>
      <c r="HV109" s="400"/>
      <c r="HW109" s="400"/>
      <c r="HX109" s="400"/>
      <c r="HY109" s="400"/>
      <c r="HZ109" s="400"/>
      <c r="IA109" s="400"/>
      <c r="IB109" s="400"/>
      <c r="IC109" s="400"/>
      <c r="ID109" s="400"/>
      <c r="IE109" s="400"/>
      <c r="IF109" s="400"/>
      <c r="IG109" s="400"/>
      <c r="IH109" s="400"/>
      <c r="II109" s="400"/>
      <c r="IJ109" s="400"/>
      <c r="IK109" s="400"/>
      <c r="IL109" s="400"/>
      <c r="IM109" s="400"/>
      <c r="IN109" s="400"/>
      <c r="IO109" s="400"/>
      <c r="IP109" s="400"/>
      <c r="IQ109" s="400"/>
      <c r="IR109" s="400"/>
      <c r="IS109" s="400"/>
      <c r="IT109" s="400"/>
      <c r="IU109" s="400"/>
      <c r="IV109" s="400"/>
      <c r="IW109" s="400"/>
    </row>
    <row r="110" spans="1:257" s="401" customFormat="1" x14ac:dyDescent="0.2">
      <c r="A110" s="400"/>
      <c r="B110" s="243"/>
      <c r="C110" s="431"/>
      <c r="D110" s="432" t="s">
        <v>832</v>
      </c>
      <c r="E110" s="433"/>
      <c r="F110" s="400"/>
      <c r="G110" s="400"/>
      <c r="H110" s="400"/>
      <c r="I110" s="400"/>
      <c r="J110" s="400"/>
      <c r="K110" s="400"/>
      <c r="L110" s="400"/>
      <c r="M110" s="400"/>
      <c r="N110" s="400"/>
      <c r="O110" s="400"/>
      <c r="P110" s="400"/>
      <c r="Q110" s="400"/>
      <c r="R110" s="400"/>
      <c r="S110" s="400"/>
      <c r="T110" s="400"/>
      <c r="U110" s="400"/>
      <c r="V110" s="400"/>
      <c r="W110" s="400"/>
      <c r="X110" s="400"/>
      <c r="Y110" s="400"/>
      <c r="Z110" s="400"/>
      <c r="AA110" s="400"/>
      <c r="AB110" s="400"/>
      <c r="AC110" s="400"/>
      <c r="AD110" s="400"/>
      <c r="AE110" s="400"/>
      <c r="AF110" s="400"/>
      <c r="AG110" s="400"/>
      <c r="AH110" s="400"/>
      <c r="AI110" s="400"/>
      <c r="AJ110" s="400"/>
      <c r="AK110" s="400"/>
      <c r="AL110" s="400"/>
      <c r="AM110" s="400"/>
      <c r="AN110" s="400"/>
      <c r="AO110" s="400"/>
      <c r="AP110" s="400"/>
      <c r="AQ110" s="400"/>
      <c r="AR110" s="400"/>
      <c r="AS110" s="400"/>
      <c r="AT110" s="400"/>
      <c r="AU110" s="400"/>
      <c r="AV110" s="400"/>
      <c r="AW110" s="400"/>
      <c r="AX110" s="400"/>
      <c r="AY110" s="400"/>
      <c r="AZ110" s="400"/>
      <c r="BA110" s="400"/>
      <c r="BB110" s="400"/>
      <c r="BC110" s="400"/>
      <c r="BD110" s="400"/>
      <c r="BE110" s="400"/>
      <c r="BF110" s="400"/>
      <c r="BG110" s="400"/>
      <c r="BH110" s="400"/>
      <c r="BI110" s="400"/>
      <c r="BJ110" s="400"/>
      <c r="BK110" s="400"/>
      <c r="BL110" s="400"/>
      <c r="BM110" s="400"/>
      <c r="BN110" s="400"/>
      <c r="BO110" s="400"/>
      <c r="BP110" s="400"/>
      <c r="BQ110" s="400"/>
      <c r="BR110" s="400"/>
      <c r="BS110" s="400"/>
      <c r="BT110" s="400"/>
      <c r="BU110" s="400"/>
      <c r="BV110" s="400"/>
      <c r="BW110" s="400"/>
      <c r="BX110" s="400"/>
      <c r="BY110" s="400"/>
      <c r="BZ110" s="400"/>
      <c r="CA110" s="400"/>
      <c r="CB110" s="400"/>
      <c r="CC110" s="400"/>
      <c r="CD110" s="400"/>
      <c r="CE110" s="400"/>
      <c r="CF110" s="400"/>
      <c r="CG110" s="400"/>
      <c r="CH110" s="400"/>
      <c r="CI110" s="400"/>
      <c r="CJ110" s="400"/>
      <c r="CK110" s="400"/>
      <c r="CL110" s="400"/>
      <c r="CM110" s="400"/>
      <c r="CN110" s="400"/>
      <c r="CO110" s="400"/>
      <c r="CP110" s="400"/>
      <c r="CQ110" s="400"/>
      <c r="CR110" s="400"/>
      <c r="CS110" s="400"/>
      <c r="CT110" s="400"/>
      <c r="CU110" s="400"/>
      <c r="CV110" s="400"/>
      <c r="CW110" s="400"/>
      <c r="CX110" s="400"/>
      <c r="CY110" s="400"/>
      <c r="CZ110" s="400"/>
      <c r="DA110" s="400"/>
      <c r="DB110" s="400"/>
      <c r="DC110" s="400"/>
      <c r="DD110" s="400"/>
      <c r="DE110" s="400"/>
      <c r="DF110" s="400"/>
      <c r="DG110" s="400"/>
      <c r="DH110" s="400"/>
      <c r="DI110" s="400"/>
      <c r="DJ110" s="400"/>
      <c r="DK110" s="400"/>
      <c r="DL110" s="400"/>
      <c r="DM110" s="400"/>
      <c r="DN110" s="400"/>
      <c r="DO110" s="400"/>
      <c r="DP110" s="400"/>
      <c r="DQ110" s="400"/>
      <c r="DR110" s="400"/>
      <c r="DS110" s="400"/>
      <c r="DT110" s="400"/>
      <c r="DU110" s="400"/>
      <c r="DV110" s="400"/>
      <c r="DW110" s="400"/>
      <c r="DX110" s="400"/>
      <c r="DY110" s="400"/>
      <c r="DZ110" s="400"/>
      <c r="EA110" s="400"/>
      <c r="EB110" s="400"/>
      <c r="EC110" s="400"/>
      <c r="ED110" s="400"/>
      <c r="EE110" s="400"/>
      <c r="EF110" s="400"/>
      <c r="EG110" s="400"/>
      <c r="EH110" s="400"/>
      <c r="EI110" s="400"/>
      <c r="EJ110" s="400"/>
      <c r="EK110" s="400"/>
      <c r="EL110" s="400"/>
      <c r="EM110" s="400"/>
      <c r="EN110" s="400"/>
      <c r="EO110" s="400"/>
      <c r="EP110" s="400"/>
      <c r="EQ110" s="400"/>
      <c r="ER110" s="400"/>
      <c r="ES110" s="400"/>
      <c r="ET110" s="400"/>
      <c r="EU110" s="400"/>
      <c r="EV110" s="400"/>
      <c r="EW110" s="400"/>
      <c r="EX110" s="400"/>
      <c r="EY110" s="400"/>
      <c r="EZ110" s="400"/>
      <c r="FA110" s="400"/>
      <c r="FB110" s="400"/>
      <c r="FC110" s="400"/>
      <c r="FD110" s="400"/>
      <c r="FE110" s="400"/>
      <c r="FF110" s="400"/>
      <c r="FG110" s="400"/>
      <c r="FH110" s="400"/>
      <c r="FI110" s="400"/>
      <c r="FJ110" s="400"/>
      <c r="FK110" s="400"/>
      <c r="FL110" s="400"/>
      <c r="FM110" s="400"/>
      <c r="FN110" s="400"/>
      <c r="FO110" s="400"/>
      <c r="FP110" s="400"/>
      <c r="FQ110" s="400"/>
      <c r="FR110" s="400"/>
      <c r="FS110" s="400"/>
      <c r="FT110" s="400"/>
      <c r="FU110" s="400"/>
      <c r="FV110" s="400"/>
      <c r="FW110" s="400"/>
      <c r="FX110" s="400"/>
      <c r="FY110" s="400"/>
      <c r="FZ110" s="400"/>
      <c r="GA110" s="400"/>
      <c r="GB110" s="400"/>
      <c r="GC110" s="400"/>
      <c r="GD110" s="400"/>
      <c r="GE110" s="400"/>
      <c r="GF110" s="400"/>
      <c r="GG110" s="400"/>
      <c r="GH110" s="400"/>
      <c r="GI110" s="400"/>
      <c r="GJ110" s="400"/>
      <c r="GK110" s="400"/>
      <c r="GL110" s="400"/>
      <c r="GM110" s="400"/>
      <c r="GN110" s="400"/>
      <c r="GO110" s="400"/>
      <c r="GP110" s="400"/>
      <c r="GQ110" s="400"/>
      <c r="GR110" s="400"/>
      <c r="GS110" s="400"/>
      <c r="GT110" s="400"/>
      <c r="GU110" s="400"/>
      <c r="GV110" s="400"/>
      <c r="GW110" s="400"/>
      <c r="GX110" s="400"/>
      <c r="GY110" s="400"/>
      <c r="GZ110" s="400"/>
      <c r="HA110" s="400"/>
      <c r="HB110" s="400"/>
      <c r="HC110" s="400"/>
      <c r="HD110" s="400"/>
      <c r="HE110" s="400"/>
      <c r="HF110" s="400"/>
      <c r="HG110" s="400"/>
      <c r="HH110" s="400"/>
      <c r="HI110" s="400"/>
      <c r="HJ110" s="400"/>
      <c r="HK110" s="400"/>
      <c r="HL110" s="400"/>
      <c r="HM110" s="400"/>
      <c r="HN110" s="400"/>
      <c r="HO110" s="400"/>
      <c r="HP110" s="400"/>
      <c r="HQ110" s="400"/>
      <c r="HR110" s="400"/>
      <c r="HS110" s="400"/>
      <c r="HT110" s="400"/>
      <c r="HU110" s="400"/>
      <c r="HV110" s="400"/>
      <c r="HW110" s="400"/>
      <c r="HX110" s="400"/>
      <c r="HY110" s="400"/>
      <c r="HZ110" s="400"/>
      <c r="IA110" s="400"/>
      <c r="IB110" s="400"/>
      <c r="IC110" s="400"/>
      <c r="ID110" s="400"/>
      <c r="IE110" s="400"/>
      <c r="IF110" s="400"/>
      <c r="IG110" s="400"/>
      <c r="IH110" s="400"/>
      <c r="II110" s="400"/>
      <c r="IJ110" s="400"/>
      <c r="IK110" s="400"/>
      <c r="IL110" s="400"/>
      <c r="IM110" s="400"/>
      <c r="IN110" s="400"/>
      <c r="IO110" s="400"/>
      <c r="IP110" s="400"/>
      <c r="IQ110" s="400"/>
      <c r="IR110" s="400"/>
      <c r="IS110" s="400"/>
      <c r="IT110" s="400"/>
      <c r="IU110" s="400"/>
      <c r="IV110" s="400"/>
      <c r="IW110" s="400"/>
    </row>
    <row r="111" spans="1:257" s="401" customFormat="1" x14ac:dyDescent="0.2">
      <c r="A111" s="400"/>
      <c r="B111" s="243"/>
      <c r="C111" s="431"/>
      <c r="D111" s="432" t="s">
        <v>833</v>
      </c>
      <c r="E111" s="433"/>
      <c r="F111" s="400"/>
      <c r="G111" s="400"/>
      <c r="H111" s="400"/>
      <c r="I111" s="400"/>
      <c r="J111" s="400"/>
      <c r="K111" s="400"/>
      <c r="L111" s="400"/>
      <c r="M111" s="400"/>
      <c r="N111" s="400"/>
      <c r="O111" s="400"/>
      <c r="P111" s="400"/>
      <c r="Q111" s="400"/>
      <c r="R111" s="400"/>
      <c r="S111" s="400"/>
      <c r="T111" s="400"/>
      <c r="U111" s="400"/>
      <c r="V111" s="400"/>
      <c r="W111" s="400"/>
      <c r="X111" s="400"/>
      <c r="Y111" s="400"/>
      <c r="Z111" s="400"/>
      <c r="AA111" s="400"/>
      <c r="AB111" s="400"/>
      <c r="AC111" s="400"/>
      <c r="AD111" s="400"/>
      <c r="AE111" s="400"/>
      <c r="AF111" s="400"/>
      <c r="AG111" s="400"/>
      <c r="AH111" s="400"/>
      <c r="AI111" s="400"/>
      <c r="AJ111" s="400"/>
      <c r="AK111" s="400"/>
      <c r="AL111" s="400"/>
      <c r="AM111" s="400"/>
      <c r="AN111" s="400"/>
      <c r="AO111" s="400"/>
      <c r="AP111" s="400"/>
      <c r="AQ111" s="400"/>
      <c r="AR111" s="400"/>
      <c r="AS111" s="400"/>
      <c r="AT111" s="400"/>
      <c r="AU111" s="400"/>
      <c r="AV111" s="400"/>
      <c r="AW111" s="400"/>
      <c r="AX111" s="400"/>
      <c r="AY111" s="400"/>
      <c r="AZ111" s="400"/>
      <c r="BA111" s="400"/>
      <c r="BB111" s="400"/>
      <c r="BC111" s="400"/>
      <c r="BD111" s="400"/>
      <c r="BE111" s="400"/>
      <c r="BF111" s="400"/>
      <c r="BG111" s="400"/>
      <c r="BH111" s="400"/>
      <c r="BI111" s="400"/>
      <c r="BJ111" s="400"/>
      <c r="BK111" s="400"/>
      <c r="BL111" s="400"/>
      <c r="BM111" s="400"/>
      <c r="BN111" s="400"/>
      <c r="BO111" s="400"/>
      <c r="BP111" s="400"/>
      <c r="BQ111" s="400"/>
      <c r="BR111" s="400"/>
      <c r="BS111" s="400"/>
      <c r="BT111" s="400"/>
      <c r="BU111" s="400"/>
      <c r="BV111" s="400"/>
      <c r="BW111" s="400"/>
      <c r="BX111" s="400"/>
      <c r="BY111" s="400"/>
      <c r="BZ111" s="400"/>
      <c r="CA111" s="400"/>
      <c r="CB111" s="400"/>
      <c r="CC111" s="400"/>
      <c r="CD111" s="400"/>
      <c r="CE111" s="400"/>
      <c r="CF111" s="400"/>
      <c r="CG111" s="400"/>
      <c r="CH111" s="400"/>
      <c r="CI111" s="400"/>
      <c r="CJ111" s="400"/>
      <c r="CK111" s="400"/>
      <c r="CL111" s="400"/>
      <c r="CM111" s="400"/>
      <c r="CN111" s="400"/>
      <c r="CO111" s="400"/>
      <c r="CP111" s="400"/>
      <c r="CQ111" s="400"/>
      <c r="CR111" s="400"/>
      <c r="CS111" s="400"/>
      <c r="CT111" s="400"/>
      <c r="CU111" s="400"/>
      <c r="CV111" s="400"/>
      <c r="CW111" s="400"/>
      <c r="CX111" s="400"/>
      <c r="CY111" s="400"/>
      <c r="CZ111" s="400"/>
      <c r="DA111" s="400"/>
      <c r="DB111" s="400"/>
      <c r="DC111" s="400"/>
      <c r="DD111" s="400"/>
      <c r="DE111" s="400"/>
      <c r="DF111" s="400"/>
      <c r="DG111" s="400"/>
      <c r="DH111" s="400"/>
      <c r="DI111" s="400"/>
      <c r="DJ111" s="400"/>
      <c r="DK111" s="400"/>
      <c r="DL111" s="400"/>
      <c r="DM111" s="400"/>
      <c r="DN111" s="400"/>
      <c r="DO111" s="400"/>
      <c r="DP111" s="400"/>
      <c r="DQ111" s="400"/>
      <c r="DR111" s="400"/>
      <c r="DS111" s="400"/>
      <c r="DT111" s="400"/>
      <c r="DU111" s="400"/>
      <c r="DV111" s="400"/>
      <c r="DW111" s="400"/>
      <c r="DX111" s="400"/>
      <c r="DY111" s="400"/>
      <c r="DZ111" s="400"/>
      <c r="EA111" s="400"/>
      <c r="EB111" s="400"/>
      <c r="EC111" s="400"/>
      <c r="ED111" s="400"/>
      <c r="EE111" s="400"/>
      <c r="EF111" s="400"/>
      <c r="EG111" s="400"/>
      <c r="EH111" s="400"/>
      <c r="EI111" s="400"/>
      <c r="EJ111" s="400"/>
      <c r="EK111" s="400"/>
      <c r="EL111" s="400"/>
      <c r="EM111" s="400"/>
      <c r="EN111" s="400"/>
      <c r="EO111" s="400"/>
      <c r="EP111" s="400"/>
      <c r="EQ111" s="400"/>
      <c r="ER111" s="400"/>
      <c r="ES111" s="400"/>
      <c r="ET111" s="400"/>
      <c r="EU111" s="400"/>
      <c r="EV111" s="400"/>
      <c r="EW111" s="400"/>
      <c r="EX111" s="400"/>
      <c r="EY111" s="400"/>
      <c r="EZ111" s="400"/>
      <c r="FA111" s="400"/>
      <c r="FB111" s="400"/>
      <c r="FC111" s="400"/>
      <c r="FD111" s="400"/>
      <c r="FE111" s="400"/>
      <c r="FF111" s="400"/>
      <c r="FG111" s="400"/>
      <c r="FH111" s="400"/>
      <c r="FI111" s="400"/>
      <c r="FJ111" s="400"/>
      <c r="FK111" s="400"/>
      <c r="FL111" s="400"/>
      <c r="FM111" s="400"/>
      <c r="FN111" s="400"/>
      <c r="FO111" s="400"/>
      <c r="FP111" s="400"/>
      <c r="FQ111" s="400"/>
      <c r="FR111" s="400"/>
      <c r="FS111" s="400"/>
      <c r="FT111" s="400"/>
      <c r="FU111" s="400"/>
      <c r="FV111" s="400"/>
      <c r="FW111" s="400"/>
      <c r="FX111" s="400"/>
      <c r="FY111" s="400"/>
      <c r="FZ111" s="400"/>
      <c r="GA111" s="400"/>
      <c r="GB111" s="400"/>
      <c r="GC111" s="400"/>
      <c r="GD111" s="400"/>
      <c r="GE111" s="400"/>
      <c r="GF111" s="400"/>
      <c r="GG111" s="400"/>
      <c r="GH111" s="400"/>
      <c r="GI111" s="400"/>
      <c r="GJ111" s="400"/>
      <c r="GK111" s="400"/>
      <c r="GL111" s="400"/>
      <c r="GM111" s="400"/>
      <c r="GN111" s="400"/>
      <c r="GO111" s="400"/>
      <c r="GP111" s="400"/>
      <c r="GQ111" s="400"/>
      <c r="GR111" s="400"/>
      <c r="GS111" s="400"/>
      <c r="GT111" s="400"/>
      <c r="GU111" s="400"/>
      <c r="GV111" s="400"/>
      <c r="GW111" s="400"/>
      <c r="GX111" s="400"/>
      <c r="GY111" s="400"/>
      <c r="GZ111" s="400"/>
      <c r="HA111" s="400"/>
      <c r="HB111" s="400"/>
      <c r="HC111" s="400"/>
      <c r="HD111" s="400"/>
      <c r="HE111" s="400"/>
      <c r="HF111" s="400"/>
      <c r="HG111" s="400"/>
      <c r="HH111" s="400"/>
      <c r="HI111" s="400"/>
      <c r="HJ111" s="400"/>
      <c r="HK111" s="400"/>
      <c r="HL111" s="400"/>
      <c r="HM111" s="400"/>
      <c r="HN111" s="400"/>
      <c r="HO111" s="400"/>
      <c r="HP111" s="400"/>
      <c r="HQ111" s="400"/>
      <c r="HR111" s="400"/>
      <c r="HS111" s="400"/>
      <c r="HT111" s="400"/>
      <c r="HU111" s="400"/>
      <c r="HV111" s="400"/>
      <c r="HW111" s="400"/>
      <c r="HX111" s="400"/>
      <c r="HY111" s="400"/>
      <c r="HZ111" s="400"/>
      <c r="IA111" s="400"/>
      <c r="IB111" s="400"/>
      <c r="IC111" s="400"/>
      <c r="ID111" s="400"/>
      <c r="IE111" s="400"/>
      <c r="IF111" s="400"/>
      <c r="IG111" s="400"/>
      <c r="IH111" s="400"/>
      <c r="II111" s="400"/>
      <c r="IJ111" s="400"/>
      <c r="IK111" s="400"/>
      <c r="IL111" s="400"/>
      <c r="IM111" s="400"/>
      <c r="IN111" s="400"/>
      <c r="IO111" s="400"/>
      <c r="IP111" s="400"/>
      <c r="IQ111" s="400"/>
      <c r="IR111" s="400"/>
      <c r="IS111" s="400"/>
      <c r="IT111" s="400"/>
      <c r="IU111" s="400"/>
      <c r="IV111" s="400"/>
      <c r="IW111" s="400"/>
    </row>
    <row r="112" spans="1:257" s="401" customFormat="1" x14ac:dyDescent="0.2">
      <c r="A112" s="400"/>
      <c r="B112" s="243"/>
      <c r="C112" s="431"/>
      <c r="D112" s="432" t="s">
        <v>834</v>
      </c>
      <c r="E112" s="433"/>
      <c r="F112" s="400"/>
      <c r="G112" s="400"/>
      <c r="H112" s="400"/>
      <c r="I112" s="400"/>
      <c r="J112" s="400"/>
      <c r="K112" s="400"/>
      <c r="L112" s="400"/>
      <c r="M112" s="400"/>
      <c r="N112" s="400"/>
      <c r="O112" s="400"/>
      <c r="P112" s="400"/>
      <c r="Q112" s="400"/>
      <c r="R112" s="400"/>
      <c r="S112" s="400"/>
      <c r="T112" s="400"/>
      <c r="U112" s="400"/>
      <c r="V112" s="400"/>
      <c r="W112" s="400"/>
      <c r="X112" s="400"/>
      <c r="Y112" s="400"/>
      <c r="Z112" s="400"/>
      <c r="AA112" s="400"/>
      <c r="AB112" s="400"/>
      <c r="AC112" s="400"/>
      <c r="AD112" s="400"/>
      <c r="AE112" s="400"/>
      <c r="AF112" s="400"/>
      <c r="AG112" s="400"/>
      <c r="AH112" s="400"/>
      <c r="AI112" s="400"/>
      <c r="AJ112" s="400"/>
      <c r="AK112" s="400"/>
      <c r="AL112" s="400"/>
      <c r="AM112" s="400"/>
      <c r="AN112" s="400"/>
      <c r="AO112" s="400"/>
      <c r="AP112" s="400"/>
      <c r="AQ112" s="400"/>
      <c r="AR112" s="400"/>
      <c r="AS112" s="400"/>
      <c r="AT112" s="400"/>
      <c r="AU112" s="400"/>
      <c r="AV112" s="400"/>
      <c r="AW112" s="400"/>
      <c r="AX112" s="400"/>
      <c r="AY112" s="400"/>
      <c r="AZ112" s="400"/>
      <c r="BA112" s="400"/>
      <c r="BB112" s="400"/>
      <c r="BC112" s="400"/>
      <c r="BD112" s="400"/>
      <c r="BE112" s="400"/>
      <c r="BF112" s="400"/>
      <c r="BG112" s="400"/>
      <c r="BH112" s="400"/>
      <c r="BI112" s="400"/>
      <c r="BJ112" s="400"/>
      <c r="BK112" s="400"/>
      <c r="BL112" s="400"/>
      <c r="BM112" s="400"/>
      <c r="BN112" s="400"/>
      <c r="BO112" s="400"/>
      <c r="BP112" s="400"/>
      <c r="BQ112" s="400"/>
      <c r="BR112" s="400"/>
      <c r="BS112" s="400"/>
      <c r="BT112" s="400"/>
      <c r="BU112" s="400"/>
      <c r="BV112" s="400"/>
      <c r="BW112" s="400"/>
      <c r="BX112" s="400"/>
      <c r="BY112" s="400"/>
      <c r="BZ112" s="400"/>
      <c r="CA112" s="400"/>
      <c r="CB112" s="400"/>
      <c r="CC112" s="400"/>
      <c r="CD112" s="400"/>
      <c r="CE112" s="400"/>
      <c r="CF112" s="400"/>
      <c r="CG112" s="400"/>
      <c r="CH112" s="400"/>
      <c r="CI112" s="400"/>
      <c r="CJ112" s="400"/>
      <c r="CK112" s="400"/>
      <c r="CL112" s="400"/>
      <c r="CM112" s="400"/>
      <c r="CN112" s="400"/>
      <c r="CO112" s="400"/>
      <c r="CP112" s="400"/>
      <c r="CQ112" s="400"/>
      <c r="CR112" s="400"/>
      <c r="CS112" s="400"/>
      <c r="CT112" s="400"/>
      <c r="CU112" s="400"/>
      <c r="CV112" s="400"/>
      <c r="CW112" s="400"/>
      <c r="CX112" s="400"/>
      <c r="CY112" s="400"/>
      <c r="CZ112" s="400"/>
      <c r="DA112" s="400"/>
      <c r="DB112" s="400"/>
      <c r="DC112" s="400"/>
      <c r="DD112" s="400"/>
      <c r="DE112" s="400"/>
      <c r="DF112" s="400"/>
      <c r="DG112" s="400"/>
      <c r="DH112" s="400"/>
      <c r="DI112" s="400"/>
      <c r="DJ112" s="400"/>
      <c r="DK112" s="400"/>
      <c r="DL112" s="400"/>
      <c r="DM112" s="400"/>
      <c r="DN112" s="400"/>
      <c r="DO112" s="400"/>
      <c r="DP112" s="400"/>
      <c r="DQ112" s="400"/>
      <c r="DR112" s="400"/>
      <c r="DS112" s="400"/>
      <c r="DT112" s="400"/>
      <c r="DU112" s="400"/>
      <c r="DV112" s="400"/>
      <c r="DW112" s="400"/>
      <c r="DX112" s="400"/>
      <c r="DY112" s="400"/>
      <c r="DZ112" s="400"/>
      <c r="EA112" s="400"/>
      <c r="EB112" s="400"/>
      <c r="EC112" s="400"/>
      <c r="ED112" s="400"/>
      <c r="EE112" s="400"/>
      <c r="EF112" s="400"/>
      <c r="EG112" s="400"/>
      <c r="EH112" s="400"/>
      <c r="EI112" s="400"/>
      <c r="EJ112" s="400"/>
      <c r="EK112" s="400"/>
      <c r="EL112" s="400"/>
      <c r="EM112" s="400"/>
      <c r="EN112" s="400"/>
      <c r="EO112" s="400"/>
      <c r="EP112" s="400"/>
      <c r="EQ112" s="400"/>
      <c r="ER112" s="400"/>
      <c r="ES112" s="400"/>
      <c r="ET112" s="400"/>
      <c r="EU112" s="400"/>
      <c r="EV112" s="400"/>
      <c r="EW112" s="400"/>
      <c r="EX112" s="400"/>
      <c r="EY112" s="400"/>
      <c r="EZ112" s="400"/>
      <c r="FA112" s="400"/>
      <c r="FB112" s="400"/>
      <c r="FC112" s="400"/>
      <c r="FD112" s="400"/>
      <c r="FE112" s="400"/>
      <c r="FF112" s="400"/>
      <c r="FG112" s="400"/>
      <c r="FH112" s="400"/>
      <c r="FI112" s="400"/>
      <c r="FJ112" s="400"/>
      <c r="FK112" s="400"/>
      <c r="FL112" s="400"/>
      <c r="FM112" s="400"/>
      <c r="FN112" s="400"/>
      <c r="FO112" s="400"/>
      <c r="FP112" s="400"/>
      <c r="FQ112" s="400"/>
      <c r="FR112" s="400"/>
      <c r="FS112" s="400"/>
      <c r="FT112" s="400"/>
      <c r="FU112" s="400"/>
      <c r="FV112" s="400"/>
      <c r="FW112" s="400"/>
      <c r="FX112" s="400"/>
      <c r="FY112" s="400"/>
      <c r="FZ112" s="400"/>
      <c r="GA112" s="400"/>
      <c r="GB112" s="400"/>
      <c r="GC112" s="400"/>
      <c r="GD112" s="400"/>
      <c r="GE112" s="400"/>
      <c r="GF112" s="400"/>
      <c r="GG112" s="400"/>
      <c r="GH112" s="400"/>
      <c r="GI112" s="400"/>
      <c r="GJ112" s="400"/>
      <c r="GK112" s="400"/>
      <c r="GL112" s="400"/>
      <c r="GM112" s="400"/>
      <c r="GN112" s="400"/>
      <c r="GO112" s="400"/>
      <c r="GP112" s="400"/>
      <c r="GQ112" s="400"/>
      <c r="GR112" s="400"/>
      <c r="GS112" s="400"/>
      <c r="GT112" s="400"/>
      <c r="GU112" s="400"/>
      <c r="GV112" s="400"/>
      <c r="GW112" s="400"/>
      <c r="GX112" s="400"/>
      <c r="GY112" s="400"/>
      <c r="GZ112" s="400"/>
      <c r="HA112" s="400"/>
      <c r="HB112" s="400"/>
      <c r="HC112" s="400"/>
      <c r="HD112" s="400"/>
      <c r="HE112" s="400"/>
      <c r="HF112" s="400"/>
      <c r="HG112" s="400"/>
      <c r="HH112" s="400"/>
      <c r="HI112" s="400"/>
      <c r="HJ112" s="400"/>
      <c r="HK112" s="400"/>
      <c r="HL112" s="400"/>
      <c r="HM112" s="400"/>
      <c r="HN112" s="400"/>
      <c r="HO112" s="400"/>
      <c r="HP112" s="400"/>
      <c r="HQ112" s="400"/>
      <c r="HR112" s="400"/>
      <c r="HS112" s="400"/>
      <c r="HT112" s="400"/>
      <c r="HU112" s="400"/>
      <c r="HV112" s="400"/>
      <c r="HW112" s="400"/>
      <c r="HX112" s="400"/>
      <c r="HY112" s="400"/>
      <c r="HZ112" s="400"/>
      <c r="IA112" s="400"/>
      <c r="IB112" s="400"/>
      <c r="IC112" s="400"/>
      <c r="ID112" s="400"/>
      <c r="IE112" s="400"/>
      <c r="IF112" s="400"/>
      <c r="IG112" s="400"/>
      <c r="IH112" s="400"/>
      <c r="II112" s="400"/>
      <c r="IJ112" s="400"/>
      <c r="IK112" s="400"/>
      <c r="IL112" s="400"/>
      <c r="IM112" s="400"/>
      <c r="IN112" s="400"/>
      <c r="IO112" s="400"/>
      <c r="IP112" s="400"/>
      <c r="IQ112" s="400"/>
      <c r="IR112" s="400"/>
      <c r="IS112" s="400"/>
      <c r="IT112" s="400"/>
      <c r="IU112" s="400"/>
      <c r="IV112" s="400"/>
      <c r="IW112" s="400"/>
    </row>
    <row r="113" spans="1:257" s="401" customFormat="1" x14ac:dyDescent="0.2">
      <c r="A113" s="400"/>
      <c r="B113" s="243"/>
      <c r="C113" s="431"/>
      <c r="D113" s="432" t="s">
        <v>835</v>
      </c>
      <c r="E113" s="433"/>
      <c r="F113" s="400"/>
      <c r="G113" s="400"/>
      <c r="H113" s="400"/>
      <c r="I113" s="400"/>
      <c r="J113" s="400"/>
      <c r="K113" s="400"/>
      <c r="L113" s="400"/>
      <c r="M113" s="400"/>
      <c r="N113" s="400"/>
      <c r="O113" s="400"/>
      <c r="P113" s="400"/>
      <c r="Q113" s="400"/>
      <c r="R113" s="400"/>
      <c r="S113" s="400"/>
      <c r="T113" s="400"/>
      <c r="U113" s="400"/>
      <c r="V113" s="400"/>
      <c r="W113" s="400"/>
      <c r="X113" s="400"/>
      <c r="Y113" s="400"/>
      <c r="Z113" s="400"/>
      <c r="AA113" s="400"/>
      <c r="AB113" s="400"/>
      <c r="AC113" s="400"/>
      <c r="AD113" s="400"/>
      <c r="AE113" s="400"/>
      <c r="AF113" s="400"/>
      <c r="AG113" s="400"/>
      <c r="AH113" s="400"/>
      <c r="AI113" s="400"/>
      <c r="AJ113" s="400"/>
      <c r="AK113" s="400"/>
      <c r="AL113" s="400"/>
      <c r="AM113" s="400"/>
      <c r="AN113" s="400"/>
      <c r="AO113" s="400"/>
      <c r="AP113" s="400"/>
      <c r="AQ113" s="400"/>
      <c r="AR113" s="400"/>
      <c r="AS113" s="400"/>
      <c r="AT113" s="400"/>
      <c r="AU113" s="400"/>
      <c r="AV113" s="400"/>
      <c r="AW113" s="400"/>
      <c r="AX113" s="400"/>
      <c r="AY113" s="400"/>
      <c r="AZ113" s="400"/>
      <c r="BA113" s="400"/>
      <c r="BB113" s="400"/>
      <c r="BC113" s="400"/>
      <c r="BD113" s="400"/>
      <c r="BE113" s="400"/>
      <c r="BF113" s="400"/>
      <c r="BG113" s="400"/>
      <c r="BH113" s="400"/>
      <c r="BI113" s="400"/>
      <c r="BJ113" s="400"/>
      <c r="BK113" s="400"/>
      <c r="BL113" s="400"/>
      <c r="BM113" s="400"/>
      <c r="BN113" s="400"/>
      <c r="BO113" s="400"/>
      <c r="BP113" s="400"/>
      <c r="BQ113" s="400"/>
      <c r="BR113" s="400"/>
      <c r="BS113" s="400"/>
      <c r="BT113" s="400"/>
      <c r="BU113" s="400"/>
      <c r="BV113" s="400"/>
      <c r="BW113" s="400"/>
      <c r="BX113" s="400"/>
      <c r="BY113" s="400"/>
      <c r="BZ113" s="400"/>
      <c r="CA113" s="400"/>
      <c r="CB113" s="400"/>
      <c r="CC113" s="400"/>
      <c r="CD113" s="400"/>
      <c r="CE113" s="400"/>
      <c r="CF113" s="400"/>
      <c r="CG113" s="400"/>
      <c r="CH113" s="400"/>
      <c r="CI113" s="400"/>
      <c r="CJ113" s="400"/>
      <c r="CK113" s="400"/>
      <c r="CL113" s="400"/>
      <c r="CM113" s="400"/>
      <c r="CN113" s="400"/>
      <c r="CO113" s="400"/>
      <c r="CP113" s="400"/>
      <c r="CQ113" s="400"/>
      <c r="CR113" s="400"/>
      <c r="CS113" s="400"/>
      <c r="CT113" s="400"/>
      <c r="CU113" s="400"/>
      <c r="CV113" s="400"/>
      <c r="CW113" s="400"/>
      <c r="CX113" s="400"/>
      <c r="CY113" s="400"/>
      <c r="CZ113" s="400"/>
      <c r="DA113" s="400"/>
      <c r="DB113" s="400"/>
      <c r="DC113" s="400"/>
      <c r="DD113" s="400"/>
      <c r="DE113" s="400"/>
      <c r="DF113" s="400"/>
      <c r="DG113" s="400"/>
      <c r="DH113" s="400"/>
      <c r="DI113" s="400"/>
      <c r="DJ113" s="400"/>
      <c r="DK113" s="400"/>
      <c r="DL113" s="400"/>
      <c r="DM113" s="400"/>
      <c r="DN113" s="400"/>
      <c r="DO113" s="400"/>
      <c r="DP113" s="400"/>
      <c r="DQ113" s="400"/>
      <c r="DR113" s="400"/>
      <c r="DS113" s="400"/>
      <c r="DT113" s="400"/>
      <c r="DU113" s="400"/>
      <c r="DV113" s="400"/>
      <c r="DW113" s="400"/>
      <c r="DX113" s="400"/>
      <c r="DY113" s="400"/>
      <c r="DZ113" s="400"/>
      <c r="EA113" s="400"/>
      <c r="EB113" s="400"/>
      <c r="EC113" s="400"/>
      <c r="ED113" s="400"/>
      <c r="EE113" s="400"/>
      <c r="EF113" s="400"/>
      <c r="EG113" s="400"/>
      <c r="EH113" s="400"/>
      <c r="EI113" s="400"/>
      <c r="EJ113" s="400"/>
      <c r="EK113" s="400"/>
      <c r="EL113" s="400"/>
      <c r="EM113" s="400"/>
      <c r="EN113" s="400"/>
      <c r="EO113" s="400"/>
      <c r="EP113" s="400"/>
      <c r="EQ113" s="400"/>
      <c r="ER113" s="400"/>
      <c r="ES113" s="400"/>
      <c r="ET113" s="400"/>
      <c r="EU113" s="400"/>
      <c r="EV113" s="400"/>
      <c r="EW113" s="400"/>
      <c r="EX113" s="400"/>
      <c r="EY113" s="400"/>
      <c r="EZ113" s="400"/>
      <c r="FA113" s="400"/>
      <c r="FB113" s="400"/>
      <c r="FC113" s="400"/>
      <c r="FD113" s="400"/>
      <c r="FE113" s="400"/>
      <c r="FF113" s="400"/>
      <c r="FG113" s="400"/>
      <c r="FH113" s="400"/>
      <c r="FI113" s="400"/>
      <c r="FJ113" s="400"/>
      <c r="FK113" s="400"/>
      <c r="FL113" s="400"/>
      <c r="FM113" s="400"/>
      <c r="FN113" s="400"/>
      <c r="FO113" s="400"/>
      <c r="FP113" s="400"/>
      <c r="FQ113" s="400"/>
      <c r="FR113" s="400"/>
      <c r="FS113" s="400"/>
      <c r="FT113" s="400"/>
      <c r="FU113" s="400"/>
      <c r="FV113" s="400"/>
      <c r="FW113" s="400"/>
      <c r="FX113" s="400"/>
      <c r="FY113" s="400"/>
      <c r="FZ113" s="400"/>
      <c r="GA113" s="400"/>
      <c r="GB113" s="400"/>
      <c r="GC113" s="400"/>
      <c r="GD113" s="400"/>
      <c r="GE113" s="400"/>
      <c r="GF113" s="400"/>
      <c r="GG113" s="400"/>
      <c r="GH113" s="400"/>
      <c r="GI113" s="400"/>
      <c r="GJ113" s="400"/>
      <c r="GK113" s="400"/>
      <c r="GL113" s="400"/>
      <c r="GM113" s="400"/>
      <c r="GN113" s="400"/>
      <c r="GO113" s="400"/>
      <c r="GP113" s="400"/>
      <c r="GQ113" s="400"/>
      <c r="GR113" s="400"/>
      <c r="GS113" s="400"/>
      <c r="GT113" s="400"/>
      <c r="GU113" s="400"/>
      <c r="GV113" s="400"/>
      <c r="GW113" s="400"/>
      <c r="GX113" s="400"/>
      <c r="GY113" s="400"/>
      <c r="GZ113" s="400"/>
      <c r="HA113" s="400"/>
      <c r="HB113" s="400"/>
      <c r="HC113" s="400"/>
      <c r="HD113" s="400"/>
      <c r="HE113" s="400"/>
      <c r="HF113" s="400"/>
      <c r="HG113" s="400"/>
      <c r="HH113" s="400"/>
      <c r="HI113" s="400"/>
      <c r="HJ113" s="400"/>
      <c r="HK113" s="400"/>
      <c r="HL113" s="400"/>
      <c r="HM113" s="400"/>
      <c r="HN113" s="400"/>
      <c r="HO113" s="400"/>
      <c r="HP113" s="400"/>
      <c r="HQ113" s="400"/>
      <c r="HR113" s="400"/>
      <c r="HS113" s="400"/>
      <c r="HT113" s="400"/>
      <c r="HU113" s="400"/>
      <c r="HV113" s="400"/>
      <c r="HW113" s="400"/>
      <c r="HX113" s="400"/>
      <c r="HY113" s="400"/>
      <c r="HZ113" s="400"/>
      <c r="IA113" s="400"/>
      <c r="IB113" s="400"/>
      <c r="IC113" s="400"/>
      <c r="ID113" s="400"/>
      <c r="IE113" s="400"/>
      <c r="IF113" s="400"/>
      <c r="IG113" s="400"/>
      <c r="IH113" s="400"/>
      <c r="II113" s="400"/>
      <c r="IJ113" s="400"/>
      <c r="IK113" s="400"/>
      <c r="IL113" s="400"/>
      <c r="IM113" s="400"/>
      <c r="IN113" s="400"/>
      <c r="IO113" s="400"/>
      <c r="IP113" s="400"/>
      <c r="IQ113" s="400"/>
      <c r="IR113" s="400"/>
      <c r="IS113" s="400"/>
      <c r="IT113" s="400"/>
      <c r="IU113" s="400"/>
      <c r="IV113" s="400"/>
      <c r="IW113" s="400"/>
    </row>
    <row r="114" spans="1:257" s="401" customFormat="1" x14ac:dyDescent="0.2">
      <c r="A114" s="400"/>
      <c r="B114" s="243"/>
      <c r="C114" s="431"/>
      <c r="D114" s="432" t="s">
        <v>836</v>
      </c>
      <c r="E114" s="433"/>
      <c r="F114" s="400"/>
      <c r="G114" s="400"/>
      <c r="H114" s="400"/>
      <c r="I114" s="400"/>
      <c r="J114" s="400"/>
      <c r="K114" s="400"/>
      <c r="L114" s="400"/>
      <c r="M114" s="400"/>
      <c r="N114" s="400"/>
      <c r="O114" s="400"/>
      <c r="P114" s="400"/>
      <c r="Q114" s="400"/>
      <c r="R114" s="400"/>
      <c r="S114" s="400"/>
      <c r="T114" s="400"/>
      <c r="U114" s="400"/>
      <c r="V114" s="400"/>
      <c r="W114" s="400"/>
      <c r="X114" s="400"/>
      <c r="Y114" s="400"/>
      <c r="Z114" s="400"/>
      <c r="AA114" s="400"/>
      <c r="AB114" s="400"/>
      <c r="AC114" s="400"/>
      <c r="AD114" s="400"/>
      <c r="AE114" s="400"/>
      <c r="AF114" s="400"/>
      <c r="AG114" s="400"/>
      <c r="AH114" s="400"/>
      <c r="AI114" s="400"/>
      <c r="AJ114" s="400"/>
      <c r="AK114" s="400"/>
      <c r="AL114" s="400"/>
      <c r="AM114" s="400"/>
      <c r="AN114" s="400"/>
      <c r="AO114" s="400"/>
      <c r="AP114" s="400"/>
      <c r="AQ114" s="400"/>
      <c r="AR114" s="400"/>
      <c r="AS114" s="400"/>
      <c r="AT114" s="400"/>
      <c r="AU114" s="400"/>
      <c r="AV114" s="400"/>
      <c r="AW114" s="400"/>
      <c r="AX114" s="400"/>
      <c r="AY114" s="400"/>
      <c r="AZ114" s="400"/>
      <c r="BA114" s="400"/>
      <c r="BB114" s="400"/>
      <c r="BC114" s="400"/>
      <c r="BD114" s="400"/>
      <c r="BE114" s="400"/>
      <c r="BF114" s="400"/>
      <c r="BG114" s="400"/>
      <c r="BH114" s="400"/>
      <c r="BI114" s="400"/>
      <c r="BJ114" s="400"/>
      <c r="BK114" s="400"/>
      <c r="BL114" s="400"/>
      <c r="BM114" s="400"/>
      <c r="BN114" s="400"/>
      <c r="BO114" s="400"/>
      <c r="BP114" s="400"/>
      <c r="BQ114" s="400"/>
      <c r="BR114" s="400"/>
      <c r="BS114" s="400"/>
      <c r="BT114" s="400"/>
      <c r="BU114" s="400"/>
      <c r="BV114" s="400"/>
      <c r="BW114" s="400"/>
      <c r="BX114" s="400"/>
      <c r="BY114" s="400"/>
      <c r="BZ114" s="400"/>
      <c r="CA114" s="400"/>
      <c r="CB114" s="400"/>
      <c r="CC114" s="400"/>
      <c r="CD114" s="400"/>
      <c r="CE114" s="400"/>
      <c r="CF114" s="400"/>
      <c r="CG114" s="400"/>
      <c r="CH114" s="400"/>
      <c r="CI114" s="400"/>
      <c r="CJ114" s="400"/>
      <c r="CK114" s="400"/>
      <c r="CL114" s="400"/>
      <c r="CM114" s="400"/>
      <c r="CN114" s="400"/>
      <c r="CO114" s="400"/>
      <c r="CP114" s="400"/>
      <c r="CQ114" s="400"/>
      <c r="CR114" s="400"/>
      <c r="CS114" s="400"/>
      <c r="CT114" s="400"/>
      <c r="CU114" s="400"/>
      <c r="CV114" s="400"/>
      <c r="CW114" s="400"/>
      <c r="CX114" s="400"/>
      <c r="CY114" s="400"/>
      <c r="CZ114" s="400"/>
      <c r="DA114" s="400"/>
      <c r="DB114" s="400"/>
      <c r="DC114" s="400"/>
      <c r="DD114" s="400"/>
      <c r="DE114" s="400"/>
      <c r="DF114" s="400"/>
      <c r="DG114" s="400"/>
      <c r="DH114" s="400"/>
      <c r="DI114" s="400"/>
      <c r="DJ114" s="400"/>
      <c r="DK114" s="400"/>
      <c r="DL114" s="400"/>
      <c r="DM114" s="400"/>
      <c r="DN114" s="400"/>
      <c r="DO114" s="400"/>
      <c r="DP114" s="400"/>
      <c r="DQ114" s="400"/>
      <c r="DR114" s="400"/>
      <c r="DS114" s="400"/>
      <c r="DT114" s="400"/>
      <c r="DU114" s="400"/>
      <c r="DV114" s="400"/>
      <c r="DW114" s="400"/>
      <c r="DX114" s="400"/>
      <c r="DY114" s="400"/>
      <c r="DZ114" s="400"/>
      <c r="EA114" s="400"/>
      <c r="EB114" s="400"/>
      <c r="EC114" s="400"/>
      <c r="ED114" s="400"/>
      <c r="EE114" s="400"/>
      <c r="EF114" s="400"/>
      <c r="EG114" s="400"/>
      <c r="EH114" s="400"/>
      <c r="EI114" s="400"/>
      <c r="EJ114" s="400"/>
      <c r="EK114" s="400"/>
      <c r="EL114" s="400"/>
      <c r="EM114" s="400"/>
      <c r="EN114" s="400"/>
      <c r="EO114" s="400"/>
      <c r="EP114" s="400"/>
      <c r="EQ114" s="400"/>
      <c r="ER114" s="400"/>
      <c r="ES114" s="400"/>
      <c r="ET114" s="400"/>
      <c r="EU114" s="400"/>
      <c r="EV114" s="400"/>
      <c r="EW114" s="400"/>
      <c r="EX114" s="400"/>
      <c r="EY114" s="400"/>
      <c r="EZ114" s="400"/>
      <c r="FA114" s="400"/>
      <c r="FB114" s="400"/>
      <c r="FC114" s="400"/>
      <c r="FD114" s="400"/>
      <c r="FE114" s="400"/>
      <c r="FF114" s="400"/>
      <c r="FG114" s="400"/>
      <c r="FH114" s="400"/>
      <c r="FI114" s="400"/>
      <c r="FJ114" s="400"/>
      <c r="FK114" s="400"/>
      <c r="FL114" s="400"/>
      <c r="FM114" s="400"/>
      <c r="FN114" s="400"/>
      <c r="FO114" s="400"/>
      <c r="FP114" s="400"/>
      <c r="FQ114" s="400"/>
      <c r="FR114" s="400"/>
      <c r="FS114" s="400"/>
      <c r="FT114" s="400"/>
      <c r="FU114" s="400"/>
      <c r="FV114" s="400"/>
      <c r="FW114" s="400"/>
      <c r="FX114" s="400"/>
      <c r="FY114" s="400"/>
      <c r="FZ114" s="400"/>
      <c r="GA114" s="400"/>
      <c r="GB114" s="400"/>
      <c r="GC114" s="400"/>
      <c r="GD114" s="400"/>
      <c r="GE114" s="400"/>
      <c r="GF114" s="400"/>
      <c r="GG114" s="400"/>
      <c r="GH114" s="400"/>
      <c r="GI114" s="400"/>
      <c r="GJ114" s="400"/>
      <c r="GK114" s="400"/>
      <c r="GL114" s="400"/>
      <c r="GM114" s="400"/>
      <c r="GN114" s="400"/>
      <c r="GO114" s="400"/>
      <c r="GP114" s="400"/>
      <c r="GQ114" s="400"/>
      <c r="GR114" s="400"/>
      <c r="GS114" s="400"/>
      <c r="GT114" s="400"/>
      <c r="GU114" s="400"/>
      <c r="GV114" s="400"/>
      <c r="GW114" s="400"/>
      <c r="GX114" s="400"/>
      <c r="GY114" s="400"/>
      <c r="GZ114" s="400"/>
      <c r="HA114" s="400"/>
      <c r="HB114" s="400"/>
      <c r="HC114" s="400"/>
      <c r="HD114" s="400"/>
      <c r="HE114" s="400"/>
      <c r="HF114" s="400"/>
      <c r="HG114" s="400"/>
      <c r="HH114" s="400"/>
      <c r="HI114" s="400"/>
      <c r="HJ114" s="400"/>
      <c r="HK114" s="400"/>
      <c r="HL114" s="400"/>
      <c r="HM114" s="400"/>
      <c r="HN114" s="400"/>
      <c r="HO114" s="400"/>
      <c r="HP114" s="400"/>
      <c r="HQ114" s="400"/>
      <c r="HR114" s="400"/>
      <c r="HS114" s="400"/>
      <c r="HT114" s="400"/>
      <c r="HU114" s="400"/>
      <c r="HV114" s="400"/>
      <c r="HW114" s="400"/>
      <c r="HX114" s="400"/>
      <c r="HY114" s="400"/>
      <c r="HZ114" s="400"/>
      <c r="IA114" s="400"/>
      <c r="IB114" s="400"/>
      <c r="IC114" s="400"/>
      <c r="ID114" s="400"/>
      <c r="IE114" s="400"/>
      <c r="IF114" s="400"/>
      <c r="IG114" s="400"/>
      <c r="IH114" s="400"/>
      <c r="II114" s="400"/>
      <c r="IJ114" s="400"/>
      <c r="IK114" s="400"/>
      <c r="IL114" s="400"/>
      <c r="IM114" s="400"/>
      <c r="IN114" s="400"/>
      <c r="IO114" s="400"/>
      <c r="IP114" s="400"/>
      <c r="IQ114" s="400"/>
      <c r="IR114" s="400"/>
      <c r="IS114" s="400"/>
      <c r="IT114" s="400"/>
      <c r="IU114" s="400"/>
      <c r="IV114" s="400"/>
      <c r="IW114" s="400"/>
    </row>
    <row r="115" spans="1:257" s="401" customFormat="1" x14ac:dyDescent="0.2">
      <c r="A115" s="400"/>
      <c r="B115" s="243"/>
      <c r="C115" s="431"/>
      <c r="D115" s="432" t="s">
        <v>837</v>
      </c>
      <c r="E115" s="433"/>
      <c r="F115" s="400"/>
      <c r="G115" s="400"/>
      <c r="H115" s="400"/>
      <c r="I115" s="400"/>
      <c r="J115" s="400"/>
      <c r="K115" s="400"/>
      <c r="L115" s="400"/>
      <c r="M115" s="400"/>
      <c r="N115" s="400"/>
      <c r="O115" s="400"/>
      <c r="P115" s="400"/>
      <c r="Q115" s="400"/>
      <c r="R115" s="400"/>
      <c r="S115" s="400"/>
      <c r="T115" s="400"/>
      <c r="U115" s="400"/>
      <c r="V115" s="400"/>
      <c r="W115" s="400"/>
      <c r="X115" s="400"/>
      <c r="Y115" s="400"/>
      <c r="Z115" s="400"/>
      <c r="AA115" s="400"/>
      <c r="AB115" s="400"/>
      <c r="AC115" s="400"/>
      <c r="AD115" s="400"/>
      <c r="AE115" s="400"/>
      <c r="AF115" s="400"/>
      <c r="AG115" s="400"/>
      <c r="AH115" s="400"/>
      <c r="AI115" s="400"/>
      <c r="AJ115" s="400"/>
      <c r="AK115" s="400"/>
      <c r="AL115" s="400"/>
      <c r="AM115" s="400"/>
      <c r="AN115" s="400"/>
      <c r="AO115" s="400"/>
      <c r="AP115" s="400"/>
      <c r="AQ115" s="400"/>
      <c r="AR115" s="400"/>
      <c r="AS115" s="400"/>
      <c r="AT115" s="400"/>
      <c r="AU115" s="400"/>
      <c r="AV115" s="400"/>
      <c r="AW115" s="400"/>
      <c r="AX115" s="400"/>
      <c r="AY115" s="400"/>
      <c r="AZ115" s="400"/>
      <c r="BA115" s="400"/>
      <c r="BB115" s="400"/>
      <c r="BC115" s="400"/>
      <c r="BD115" s="400"/>
      <c r="BE115" s="400"/>
      <c r="BF115" s="400"/>
      <c r="BG115" s="400"/>
      <c r="BH115" s="400"/>
      <c r="BI115" s="400"/>
      <c r="BJ115" s="400"/>
      <c r="BK115" s="400"/>
      <c r="BL115" s="400"/>
      <c r="BM115" s="400"/>
      <c r="BN115" s="400"/>
      <c r="BO115" s="400"/>
      <c r="BP115" s="400"/>
      <c r="BQ115" s="400"/>
      <c r="BR115" s="400"/>
      <c r="BS115" s="400"/>
      <c r="BT115" s="400"/>
      <c r="BU115" s="400"/>
      <c r="BV115" s="400"/>
      <c r="BW115" s="400"/>
      <c r="BX115" s="400"/>
      <c r="BY115" s="400"/>
      <c r="BZ115" s="400"/>
      <c r="CA115" s="400"/>
      <c r="CB115" s="400"/>
      <c r="CC115" s="400"/>
      <c r="CD115" s="400"/>
      <c r="CE115" s="400"/>
      <c r="CF115" s="400"/>
      <c r="CG115" s="400"/>
      <c r="CH115" s="400"/>
      <c r="CI115" s="400"/>
      <c r="CJ115" s="400"/>
      <c r="CK115" s="400"/>
      <c r="CL115" s="400"/>
      <c r="CM115" s="400"/>
      <c r="CN115" s="400"/>
      <c r="CO115" s="400"/>
      <c r="CP115" s="400"/>
      <c r="CQ115" s="400"/>
      <c r="CR115" s="400"/>
      <c r="CS115" s="400"/>
      <c r="CT115" s="400"/>
      <c r="CU115" s="400"/>
      <c r="CV115" s="400"/>
      <c r="CW115" s="400"/>
      <c r="CX115" s="400"/>
      <c r="CY115" s="400"/>
      <c r="CZ115" s="400"/>
      <c r="DA115" s="400"/>
      <c r="DB115" s="400"/>
      <c r="DC115" s="400"/>
      <c r="DD115" s="400"/>
      <c r="DE115" s="400"/>
      <c r="DF115" s="400"/>
      <c r="DG115" s="400"/>
      <c r="DH115" s="400"/>
      <c r="DI115" s="400"/>
      <c r="DJ115" s="400"/>
      <c r="DK115" s="400"/>
      <c r="DL115" s="400"/>
      <c r="DM115" s="400"/>
      <c r="DN115" s="400"/>
      <c r="DO115" s="400"/>
      <c r="DP115" s="400"/>
      <c r="DQ115" s="400"/>
      <c r="DR115" s="400"/>
      <c r="DS115" s="400"/>
      <c r="DT115" s="400"/>
      <c r="DU115" s="400"/>
      <c r="DV115" s="400"/>
      <c r="DW115" s="400"/>
      <c r="DX115" s="400"/>
      <c r="DY115" s="400"/>
      <c r="DZ115" s="400"/>
      <c r="EA115" s="400"/>
      <c r="EB115" s="400"/>
      <c r="EC115" s="400"/>
      <c r="ED115" s="400"/>
      <c r="EE115" s="400"/>
      <c r="EF115" s="400"/>
      <c r="EG115" s="400"/>
      <c r="EH115" s="400"/>
      <c r="EI115" s="400"/>
      <c r="EJ115" s="400"/>
      <c r="EK115" s="400"/>
      <c r="EL115" s="400"/>
      <c r="EM115" s="400"/>
      <c r="EN115" s="400"/>
      <c r="EO115" s="400"/>
      <c r="EP115" s="400"/>
      <c r="EQ115" s="400"/>
      <c r="ER115" s="400"/>
      <c r="ES115" s="400"/>
      <c r="ET115" s="400"/>
      <c r="EU115" s="400"/>
      <c r="EV115" s="400"/>
      <c r="EW115" s="400"/>
      <c r="EX115" s="400"/>
      <c r="EY115" s="400"/>
      <c r="EZ115" s="400"/>
      <c r="FA115" s="400"/>
      <c r="FB115" s="400"/>
      <c r="FC115" s="400"/>
      <c r="FD115" s="400"/>
      <c r="FE115" s="400"/>
      <c r="FF115" s="400"/>
      <c r="FG115" s="400"/>
      <c r="FH115" s="400"/>
      <c r="FI115" s="400"/>
      <c r="FJ115" s="400"/>
      <c r="FK115" s="400"/>
      <c r="FL115" s="400"/>
      <c r="FM115" s="400"/>
      <c r="FN115" s="400"/>
      <c r="FO115" s="400"/>
      <c r="FP115" s="400"/>
      <c r="FQ115" s="400"/>
      <c r="FR115" s="400"/>
      <c r="FS115" s="400"/>
      <c r="FT115" s="400"/>
      <c r="FU115" s="400"/>
      <c r="FV115" s="400"/>
      <c r="FW115" s="400"/>
      <c r="FX115" s="400"/>
      <c r="FY115" s="400"/>
      <c r="FZ115" s="400"/>
      <c r="GA115" s="400"/>
      <c r="GB115" s="400"/>
      <c r="GC115" s="400"/>
      <c r="GD115" s="400"/>
      <c r="GE115" s="400"/>
      <c r="GF115" s="400"/>
      <c r="GG115" s="400"/>
      <c r="GH115" s="400"/>
      <c r="GI115" s="400"/>
      <c r="GJ115" s="400"/>
      <c r="GK115" s="400"/>
      <c r="GL115" s="400"/>
      <c r="GM115" s="400"/>
      <c r="GN115" s="400"/>
      <c r="GO115" s="400"/>
      <c r="GP115" s="400"/>
      <c r="GQ115" s="400"/>
      <c r="GR115" s="400"/>
      <c r="GS115" s="400"/>
      <c r="GT115" s="400"/>
      <c r="GU115" s="400"/>
      <c r="GV115" s="400"/>
      <c r="GW115" s="400"/>
      <c r="GX115" s="400"/>
      <c r="GY115" s="400"/>
      <c r="GZ115" s="400"/>
      <c r="HA115" s="400"/>
      <c r="HB115" s="400"/>
      <c r="HC115" s="400"/>
      <c r="HD115" s="400"/>
      <c r="HE115" s="400"/>
      <c r="HF115" s="400"/>
      <c r="HG115" s="400"/>
      <c r="HH115" s="400"/>
      <c r="HI115" s="400"/>
      <c r="HJ115" s="400"/>
      <c r="HK115" s="400"/>
      <c r="HL115" s="400"/>
      <c r="HM115" s="400"/>
      <c r="HN115" s="400"/>
      <c r="HO115" s="400"/>
      <c r="HP115" s="400"/>
      <c r="HQ115" s="400"/>
      <c r="HR115" s="400"/>
      <c r="HS115" s="400"/>
      <c r="HT115" s="400"/>
      <c r="HU115" s="400"/>
      <c r="HV115" s="400"/>
      <c r="HW115" s="400"/>
      <c r="HX115" s="400"/>
      <c r="HY115" s="400"/>
      <c r="HZ115" s="400"/>
      <c r="IA115" s="400"/>
      <c r="IB115" s="400"/>
      <c r="IC115" s="400"/>
      <c r="ID115" s="400"/>
      <c r="IE115" s="400"/>
      <c r="IF115" s="400"/>
      <c r="IG115" s="400"/>
      <c r="IH115" s="400"/>
      <c r="II115" s="400"/>
      <c r="IJ115" s="400"/>
      <c r="IK115" s="400"/>
      <c r="IL115" s="400"/>
      <c r="IM115" s="400"/>
      <c r="IN115" s="400"/>
      <c r="IO115" s="400"/>
      <c r="IP115" s="400"/>
      <c r="IQ115" s="400"/>
      <c r="IR115" s="400"/>
      <c r="IS115" s="400"/>
      <c r="IT115" s="400"/>
      <c r="IU115" s="400"/>
      <c r="IV115" s="400"/>
      <c r="IW115" s="400"/>
    </row>
    <row r="116" spans="1:257" s="401" customFormat="1" x14ac:dyDescent="0.2">
      <c r="A116" s="400"/>
      <c r="B116" s="243"/>
      <c r="C116" s="431"/>
      <c r="D116" s="432" t="s">
        <v>838</v>
      </c>
      <c r="E116" s="433"/>
      <c r="F116" s="400"/>
      <c r="G116" s="400"/>
      <c r="H116" s="400"/>
      <c r="I116" s="400"/>
      <c r="J116" s="400"/>
      <c r="K116" s="400"/>
      <c r="L116" s="400"/>
      <c r="M116" s="400"/>
      <c r="N116" s="400"/>
      <c r="O116" s="400"/>
      <c r="P116" s="400"/>
      <c r="Q116" s="400"/>
      <c r="R116" s="400"/>
      <c r="S116" s="400"/>
      <c r="T116" s="400"/>
      <c r="U116" s="400"/>
      <c r="V116" s="400"/>
      <c r="W116" s="400"/>
      <c r="X116" s="400"/>
      <c r="Y116" s="400"/>
      <c r="Z116" s="400"/>
      <c r="AA116" s="400"/>
      <c r="AB116" s="400"/>
      <c r="AC116" s="400"/>
      <c r="AD116" s="400"/>
      <c r="AE116" s="400"/>
      <c r="AF116" s="400"/>
      <c r="AG116" s="400"/>
      <c r="AH116" s="400"/>
      <c r="AI116" s="400"/>
      <c r="AJ116" s="400"/>
      <c r="AK116" s="400"/>
      <c r="AL116" s="400"/>
      <c r="AM116" s="400"/>
      <c r="AN116" s="400"/>
      <c r="AO116" s="400"/>
      <c r="AP116" s="400"/>
      <c r="AQ116" s="400"/>
      <c r="AR116" s="400"/>
      <c r="AS116" s="400"/>
      <c r="AT116" s="400"/>
      <c r="AU116" s="400"/>
      <c r="AV116" s="400"/>
      <c r="AW116" s="400"/>
      <c r="AX116" s="400"/>
      <c r="AY116" s="400"/>
      <c r="AZ116" s="400"/>
      <c r="BA116" s="400"/>
      <c r="BB116" s="400"/>
      <c r="BC116" s="400"/>
      <c r="BD116" s="400"/>
      <c r="BE116" s="400"/>
      <c r="BF116" s="400"/>
      <c r="BG116" s="400"/>
      <c r="BH116" s="400"/>
      <c r="BI116" s="400"/>
      <c r="BJ116" s="400"/>
      <c r="BK116" s="400"/>
      <c r="BL116" s="400"/>
      <c r="BM116" s="400"/>
      <c r="BN116" s="400"/>
      <c r="BO116" s="400"/>
      <c r="BP116" s="400"/>
      <c r="BQ116" s="400"/>
      <c r="BR116" s="400"/>
      <c r="BS116" s="400"/>
      <c r="BT116" s="400"/>
      <c r="BU116" s="400"/>
      <c r="BV116" s="400"/>
      <c r="BW116" s="400"/>
      <c r="BX116" s="400"/>
      <c r="BY116" s="400"/>
      <c r="BZ116" s="400"/>
      <c r="CA116" s="400"/>
      <c r="CB116" s="400"/>
      <c r="CC116" s="400"/>
      <c r="CD116" s="400"/>
      <c r="CE116" s="400"/>
      <c r="CF116" s="400"/>
      <c r="CG116" s="400"/>
      <c r="CH116" s="400"/>
      <c r="CI116" s="400"/>
      <c r="CJ116" s="400"/>
      <c r="CK116" s="400"/>
      <c r="CL116" s="400"/>
      <c r="CM116" s="400"/>
      <c r="CN116" s="400"/>
      <c r="CO116" s="400"/>
      <c r="CP116" s="400"/>
      <c r="CQ116" s="400"/>
      <c r="CR116" s="400"/>
      <c r="CS116" s="400"/>
      <c r="CT116" s="400"/>
      <c r="CU116" s="400"/>
      <c r="CV116" s="400"/>
      <c r="CW116" s="400"/>
      <c r="CX116" s="400"/>
      <c r="CY116" s="400"/>
      <c r="CZ116" s="400"/>
      <c r="DA116" s="400"/>
      <c r="DB116" s="400"/>
      <c r="DC116" s="400"/>
      <c r="DD116" s="400"/>
      <c r="DE116" s="400"/>
      <c r="DF116" s="400"/>
      <c r="DG116" s="400"/>
      <c r="DH116" s="400"/>
      <c r="DI116" s="400"/>
      <c r="DJ116" s="400"/>
      <c r="DK116" s="400"/>
      <c r="DL116" s="400"/>
      <c r="DM116" s="400"/>
      <c r="DN116" s="400"/>
      <c r="DO116" s="400"/>
      <c r="DP116" s="400"/>
      <c r="DQ116" s="400"/>
      <c r="DR116" s="400"/>
      <c r="DS116" s="400"/>
      <c r="DT116" s="400"/>
      <c r="DU116" s="400"/>
      <c r="DV116" s="400"/>
      <c r="DW116" s="400"/>
      <c r="DX116" s="400"/>
      <c r="DY116" s="400"/>
      <c r="DZ116" s="400"/>
      <c r="EA116" s="400"/>
      <c r="EB116" s="400"/>
      <c r="EC116" s="400"/>
      <c r="ED116" s="400"/>
      <c r="EE116" s="400"/>
      <c r="EF116" s="400"/>
      <c r="EG116" s="400"/>
      <c r="EH116" s="400"/>
      <c r="EI116" s="400"/>
      <c r="EJ116" s="400"/>
      <c r="EK116" s="400"/>
      <c r="EL116" s="400"/>
      <c r="EM116" s="400"/>
      <c r="EN116" s="400"/>
      <c r="EO116" s="400"/>
      <c r="EP116" s="400"/>
      <c r="EQ116" s="400"/>
      <c r="ER116" s="400"/>
      <c r="ES116" s="400"/>
      <c r="ET116" s="400"/>
      <c r="EU116" s="400"/>
      <c r="EV116" s="400"/>
      <c r="EW116" s="400"/>
      <c r="EX116" s="400"/>
      <c r="EY116" s="400"/>
      <c r="EZ116" s="400"/>
      <c r="FA116" s="400"/>
      <c r="FB116" s="400"/>
      <c r="FC116" s="400"/>
      <c r="FD116" s="400"/>
      <c r="FE116" s="400"/>
      <c r="FF116" s="400"/>
      <c r="FG116" s="400"/>
      <c r="FH116" s="400"/>
      <c r="FI116" s="400"/>
      <c r="FJ116" s="400"/>
      <c r="FK116" s="400"/>
      <c r="FL116" s="400"/>
      <c r="FM116" s="400"/>
      <c r="FN116" s="400"/>
      <c r="FO116" s="400"/>
      <c r="FP116" s="400"/>
      <c r="FQ116" s="400"/>
      <c r="FR116" s="400"/>
      <c r="FS116" s="400"/>
      <c r="FT116" s="400"/>
      <c r="FU116" s="400"/>
      <c r="FV116" s="400"/>
      <c r="FW116" s="400"/>
      <c r="FX116" s="400"/>
      <c r="FY116" s="400"/>
      <c r="FZ116" s="400"/>
      <c r="GA116" s="400"/>
      <c r="GB116" s="400"/>
      <c r="GC116" s="400"/>
      <c r="GD116" s="400"/>
      <c r="GE116" s="400"/>
      <c r="GF116" s="400"/>
      <c r="GG116" s="400"/>
      <c r="GH116" s="400"/>
      <c r="GI116" s="400"/>
      <c r="GJ116" s="400"/>
      <c r="GK116" s="400"/>
      <c r="GL116" s="400"/>
      <c r="GM116" s="400"/>
      <c r="GN116" s="400"/>
      <c r="GO116" s="400"/>
      <c r="GP116" s="400"/>
      <c r="GQ116" s="400"/>
      <c r="GR116" s="400"/>
      <c r="GS116" s="400"/>
      <c r="GT116" s="400"/>
      <c r="GU116" s="400"/>
      <c r="GV116" s="400"/>
      <c r="GW116" s="400"/>
      <c r="GX116" s="400"/>
      <c r="GY116" s="400"/>
      <c r="GZ116" s="400"/>
      <c r="HA116" s="400"/>
      <c r="HB116" s="400"/>
      <c r="HC116" s="400"/>
      <c r="HD116" s="400"/>
      <c r="HE116" s="400"/>
      <c r="HF116" s="400"/>
      <c r="HG116" s="400"/>
      <c r="HH116" s="400"/>
      <c r="HI116" s="400"/>
      <c r="HJ116" s="400"/>
      <c r="HK116" s="400"/>
      <c r="HL116" s="400"/>
      <c r="HM116" s="400"/>
      <c r="HN116" s="400"/>
      <c r="HO116" s="400"/>
      <c r="HP116" s="400"/>
      <c r="HQ116" s="400"/>
      <c r="HR116" s="400"/>
      <c r="HS116" s="400"/>
      <c r="HT116" s="400"/>
      <c r="HU116" s="400"/>
      <c r="HV116" s="400"/>
      <c r="HW116" s="400"/>
      <c r="HX116" s="400"/>
      <c r="HY116" s="400"/>
      <c r="HZ116" s="400"/>
      <c r="IA116" s="400"/>
      <c r="IB116" s="400"/>
      <c r="IC116" s="400"/>
      <c r="ID116" s="400"/>
      <c r="IE116" s="400"/>
      <c r="IF116" s="400"/>
      <c r="IG116" s="400"/>
      <c r="IH116" s="400"/>
      <c r="II116" s="400"/>
      <c r="IJ116" s="400"/>
      <c r="IK116" s="400"/>
      <c r="IL116" s="400"/>
      <c r="IM116" s="400"/>
      <c r="IN116" s="400"/>
      <c r="IO116" s="400"/>
      <c r="IP116" s="400"/>
      <c r="IQ116" s="400"/>
      <c r="IR116" s="400"/>
      <c r="IS116" s="400"/>
      <c r="IT116" s="400"/>
      <c r="IU116" s="400"/>
      <c r="IV116" s="400"/>
      <c r="IW116" s="400"/>
    </row>
    <row r="117" spans="1:257" s="401" customFormat="1" x14ac:dyDescent="0.2">
      <c r="A117" s="400"/>
      <c r="B117" s="243"/>
      <c r="C117" s="431"/>
      <c r="D117" s="432" t="s">
        <v>839</v>
      </c>
      <c r="E117" s="433"/>
      <c r="F117" s="400"/>
      <c r="G117" s="400"/>
      <c r="H117" s="400"/>
      <c r="I117" s="400"/>
      <c r="J117" s="400"/>
      <c r="K117" s="400"/>
      <c r="L117" s="400"/>
      <c r="M117" s="400"/>
      <c r="N117" s="400"/>
      <c r="O117" s="400"/>
      <c r="P117" s="400"/>
      <c r="Q117" s="400"/>
      <c r="R117" s="400"/>
      <c r="S117" s="400"/>
      <c r="T117" s="400"/>
      <c r="U117" s="400"/>
      <c r="V117" s="400"/>
      <c r="W117" s="400"/>
      <c r="X117" s="400"/>
      <c r="Y117" s="400"/>
      <c r="Z117" s="400"/>
      <c r="AA117" s="400"/>
      <c r="AB117" s="400"/>
      <c r="AC117" s="400"/>
      <c r="AD117" s="400"/>
      <c r="AE117" s="400"/>
      <c r="AF117" s="400"/>
      <c r="AG117" s="400"/>
      <c r="AH117" s="400"/>
      <c r="AI117" s="400"/>
      <c r="AJ117" s="400"/>
      <c r="AK117" s="400"/>
      <c r="AL117" s="400"/>
      <c r="AM117" s="400"/>
      <c r="AN117" s="400"/>
      <c r="AO117" s="400"/>
      <c r="AP117" s="400"/>
      <c r="AQ117" s="400"/>
      <c r="AR117" s="400"/>
      <c r="AS117" s="400"/>
      <c r="AT117" s="400"/>
      <c r="AU117" s="400"/>
      <c r="AV117" s="400"/>
      <c r="AW117" s="400"/>
      <c r="AX117" s="400"/>
      <c r="AY117" s="400"/>
      <c r="AZ117" s="400"/>
      <c r="BA117" s="400"/>
      <c r="BB117" s="400"/>
      <c r="BC117" s="400"/>
      <c r="BD117" s="400"/>
      <c r="BE117" s="400"/>
      <c r="BF117" s="400"/>
      <c r="BG117" s="400"/>
      <c r="BH117" s="400"/>
      <c r="BI117" s="400"/>
      <c r="BJ117" s="400"/>
      <c r="BK117" s="400"/>
      <c r="BL117" s="400"/>
      <c r="BM117" s="400"/>
      <c r="BN117" s="400"/>
      <c r="BO117" s="400"/>
      <c r="BP117" s="400"/>
      <c r="BQ117" s="400"/>
      <c r="BR117" s="400"/>
      <c r="BS117" s="400"/>
      <c r="BT117" s="400"/>
      <c r="BU117" s="400"/>
      <c r="BV117" s="400"/>
      <c r="BW117" s="400"/>
      <c r="BX117" s="400"/>
      <c r="BY117" s="400"/>
      <c r="BZ117" s="400"/>
      <c r="CA117" s="400"/>
      <c r="CB117" s="400"/>
      <c r="CC117" s="400"/>
      <c r="CD117" s="400"/>
      <c r="CE117" s="400"/>
      <c r="CF117" s="400"/>
      <c r="CG117" s="400"/>
      <c r="CH117" s="400"/>
      <c r="CI117" s="400"/>
      <c r="CJ117" s="400"/>
      <c r="CK117" s="400"/>
      <c r="CL117" s="400"/>
      <c r="CM117" s="400"/>
      <c r="CN117" s="400"/>
      <c r="CO117" s="400"/>
      <c r="CP117" s="400"/>
      <c r="CQ117" s="400"/>
      <c r="CR117" s="400"/>
      <c r="CS117" s="400"/>
      <c r="CT117" s="400"/>
      <c r="CU117" s="400"/>
      <c r="CV117" s="400"/>
      <c r="CW117" s="400"/>
      <c r="CX117" s="400"/>
      <c r="CY117" s="400"/>
      <c r="CZ117" s="400"/>
      <c r="DA117" s="400"/>
      <c r="DB117" s="400"/>
      <c r="DC117" s="400"/>
      <c r="DD117" s="400"/>
      <c r="DE117" s="400"/>
      <c r="DF117" s="400"/>
      <c r="DG117" s="400"/>
      <c r="DH117" s="400"/>
      <c r="DI117" s="400"/>
      <c r="DJ117" s="400"/>
      <c r="DK117" s="400"/>
      <c r="DL117" s="400"/>
      <c r="DM117" s="400"/>
      <c r="DN117" s="400"/>
      <c r="DO117" s="400"/>
      <c r="DP117" s="400"/>
      <c r="DQ117" s="400"/>
      <c r="DR117" s="400"/>
      <c r="DS117" s="400"/>
      <c r="DT117" s="400"/>
      <c r="DU117" s="400"/>
      <c r="DV117" s="400"/>
      <c r="DW117" s="400"/>
      <c r="DX117" s="400"/>
      <c r="DY117" s="400"/>
      <c r="DZ117" s="400"/>
      <c r="EA117" s="400"/>
      <c r="EB117" s="400"/>
      <c r="EC117" s="400"/>
      <c r="ED117" s="400"/>
      <c r="EE117" s="400"/>
      <c r="EF117" s="400"/>
      <c r="EG117" s="400"/>
      <c r="EH117" s="400"/>
      <c r="EI117" s="400"/>
      <c r="EJ117" s="400"/>
      <c r="EK117" s="400"/>
      <c r="EL117" s="400"/>
      <c r="EM117" s="400"/>
      <c r="EN117" s="400"/>
      <c r="EO117" s="400"/>
      <c r="EP117" s="400"/>
      <c r="EQ117" s="400"/>
      <c r="ER117" s="400"/>
      <c r="ES117" s="400"/>
      <c r="ET117" s="400"/>
      <c r="EU117" s="400"/>
      <c r="EV117" s="400"/>
      <c r="EW117" s="400"/>
      <c r="EX117" s="400"/>
      <c r="EY117" s="400"/>
      <c r="EZ117" s="400"/>
      <c r="FA117" s="400"/>
      <c r="FB117" s="400"/>
      <c r="FC117" s="400"/>
      <c r="FD117" s="400"/>
      <c r="FE117" s="400"/>
      <c r="FF117" s="400"/>
      <c r="FG117" s="400"/>
      <c r="FH117" s="400"/>
      <c r="FI117" s="400"/>
      <c r="FJ117" s="400"/>
      <c r="FK117" s="400"/>
      <c r="FL117" s="400"/>
      <c r="FM117" s="400"/>
      <c r="FN117" s="400"/>
      <c r="FO117" s="400"/>
      <c r="FP117" s="400"/>
      <c r="FQ117" s="400"/>
      <c r="FR117" s="400"/>
      <c r="FS117" s="400"/>
      <c r="FT117" s="400"/>
      <c r="FU117" s="400"/>
      <c r="FV117" s="400"/>
      <c r="FW117" s="400"/>
      <c r="FX117" s="400"/>
      <c r="FY117" s="400"/>
      <c r="FZ117" s="400"/>
      <c r="GA117" s="400"/>
      <c r="GB117" s="400"/>
      <c r="GC117" s="400"/>
      <c r="GD117" s="400"/>
      <c r="GE117" s="400"/>
      <c r="GF117" s="400"/>
      <c r="GG117" s="400"/>
      <c r="GH117" s="400"/>
      <c r="GI117" s="400"/>
      <c r="GJ117" s="400"/>
      <c r="GK117" s="400"/>
      <c r="GL117" s="400"/>
      <c r="GM117" s="400"/>
      <c r="GN117" s="400"/>
      <c r="GO117" s="400"/>
      <c r="GP117" s="400"/>
      <c r="GQ117" s="400"/>
      <c r="GR117" s="400"/>
      <c r="GS117" s="400"/>
      <c r="GT117" s="400"/>
      <c r="GU117" s="400"/>
      <c r="GV117" s="400"/>
      <c r="GW117" s="400"/>
      <c r="GX117" s="400"/>
      <c r="GY117" s="400"/>
      <c r="GZ117" s="400"/>
      <c r="HA117" s="400"/>
      <c r="HB117" s="400"/>
      <c r="HC117" s="400"/>
      <c r="HD117" s="400"/>
      <c r="HE117" s="400"/>
      <c r="HF117" s="400"/>
      <c r="HG117" s="400"/>
      <c r="HH117" s="400"/>
      <c r="HI117" s="400"/>
      <c r="HJ117" s="400"/>
      <c r="HK117" s="400"/>
      <c r="HL117" s="400"/>
      <c r="HM117" s="400"/>
      <c r="HN117" s="400"/>
      <c r="HO117" s="400"/>
      <c r="HP117" s="400"/>
      <c r="HQ117" s="400"/>
      <c r="HR117" s="400"/>
      <c r="HS117" s="400"/>
      <c r="HT117" s="400"/>
      <c r="HU117" s="400"/>
      <c r="HV117" s="400"/>
      <c r="HW117" s="400"/>
      <c r="HX117" s="400"/>
      <c r="HY117" s="400"/>
      <c r="HZ117" s="400"/>
      <c r="IA117" s="400"/>
      <c r="IB117" s="400"/>
      <c r="IC117" s="400"/>
      <c r="ID117" s="400"/>
      <c r="IE117" s="400"/>
      <c r="IF117" s="400"/>
      <c r="IG117" s="400"/>
      <c r="IH117" s="400"/>
      <c r="II117" s="400"/>
      <c r="IJ117" s="400"/>
      <c r="IK117" s="400"/>
      <c r="IL117" s="400"/>
      <c r="IM117" s="400"/>
      <c r="IN117" s="400"/>
      <c r="IO117" s="400"/>
      <c r="IP117" s="400"/>
      <c r="IQ117" s="400"/>
      <c r="IR117" s="400"/>
      <c r="IS117" s="400"/>
      <c r="IT117" s="400"/>
      <c r="IU117" s="400"/>
      <c r="IV117" s="400"/>
      <c r="IW117" s="400"/>
    </row>
    <row r="118" spans="1:257" s="401" customFormat="1" x14ac:dyDescent="0.2">
      <c r="A118" s="400"/>
      <c r="B118" s="243"/>
      <c r="C118" s="431"/>
      <c r="D118" s="432" t="s">
        <v>840</v>
      </c>
      <c r="E118" s="433"/>
      <c r="F118" s="400"/>
      <c r="G118" s="400"/>
      <c r="H118" s="400"/>
      <c r="I118" s="400"/>
      <c r="J118" s="400"/>
      <c r="K118" s="400"/>
      <c r="L118" s="400"/>
      <c r="M118" s="400"/>
      <c r="N118" s="400"/>
      <c r="O118" s="400"/>
      <c r="P118" s="400"/>
      <c r="Q118" s="400"/>
      <c r="R118" s="400"/>
      <c r="S118" s="400"/>
      <c r="T118" s="400"/>
      <c r="U118" s="400"/>
      <c r="V118" s="400"/>
      <c r="W118" s="400"/>
      <c r="X118" s="400"/>
      <c r="Y118" s="400"/>
      <c r="Z118" s="400"/>
      <c r="AA118" s="400"/>
      <c r="AB118" s="400"/>
      <c r="AC118" s="400"/>
      <c r="AD118" s="400"/>
      <c r="AE118" s="400"/>
      <c r="AF118" s="400"/>
      <c r="AG118" s="400"/>
      <c r="AH118" s="400"/>
      <c r="AI118" s="400"/>
      <c r="AJ118" s="400"/>
      <c r="AK118" s="400"/>
      <c r="AL118" s="400"/>
      <c r="AM118" s="400"/>
      <c r="AN118" s="400"/>
      <c r="AO118" s="400"/>
      <c r="AP118" s="400"/>
      <c r="AQ118" s="400"/>
      <c r="AR118" s="400"/>
      <c r="AS118" s="400"/>
      <c r="AT118" s="400"/>
      <c r="AU118" s="400"/>
      <c r="AV118" s="400"/>
      <c r="AW118" s="400"/>
      <c r="AX118" s="400"/>
      <c r="AY118" s="400"/>
      <c r="AZ118" s="400"/>
      <c r="BA118" s="400"/>
      <c r="BB118" s="400"/>
      <c r="BC118" s="400"/>
      <c r="BD118" s="400"/>
      <c r="BE118" s="400"/>
      <c r="BF118" s="400"/>
      <c r="BG118" s="400"/>
      <c r="BH118" s="400"/>
      <c r="BI118" s="400"/>
      <c r="BJ118" s="400"/>
      <c r="BK118" s="400"/>
      <c r="BL118" s="400"/>
      <c r="BM118" s="400"/>
      <c r="BN118" s="400"/>
      <c r="BO118" s="400"/>
      <c r="BP118" s="400"/>
      <c r="BQ118" s="400"/>
      <c r="BR118" s="400"/>
      <c r="BS118" s="400"/>
      <c r="BT118" s="400"/>
      <c r="BU118" s="400"/>
      <c r="BV118" s="400"/>
      <c r="BW118" s="400"/>
      <c r="BX118" s="400"/>
      <c r="BY118" s="400"/>
      <c r="BZ118" s="400"/>
      <c r="CA118" s="400"/>
      <c r="CB118" s="400"/>
      <c r="CC118" s="400"/>
      <c r="CD118" s="400"/>
      <c r="CE118" s="400"/>
      <c r="CF118" s="400"/>
      <c r="CG118" s="400"/>
      <c r="CH118" s="400"/>
      <c r="CI118" s="400"/>
      <c r="CJ118" s="400"/>
      <c r="CK118" s="400"/>
      <c r="CL118" s="400"/>
      <c r="CM118" s="400"/>
      <c r="CN118" s="400"/>
      <c r="CO118" s="400"/>
      <c r="CP118" s="400"/>
      <c r="CQ118" s="400"/>
      <c r="CR118" s="400"/>
      <c r="CS118" s="400"/>
      <c r="CT118" s="400"/>
      <c r="CU118" s="400"/>
      <c r="CV118" s="400"/>
      <c r="CW118" s="400"/>
      <c r="CX118" s="400"/>
      <c r="CY118" s="400"/>
      <c r="CZ118" s="400"/>
      <c r="DA118" s="400"/>
      <c r="DB118" s="400"/>
      <c r="DC118" s="400"/>
      <c r="DD118" s="400"/>
      <c r="DE118" s="400"/>
      <c r="DF118" s="400"/>
      <c r="DG118" s="400"/>
      <c r="DH118" s="400"/>
      <c r="DI118" s="400"/>
      <c r="DJ118" s="400"/>
      <c r="DK118" s="400"/>
      <c r="DL118" s="400"/>
      <c r="DM118" s="400"/>
      <c r="DN118" s="400"/>
      <c r="DO118" s="400"/>
      <c r="DP118" s="400"/>
      <c r="DQ118" s="400"/>
      <c r="DR118" s="400"/>
      <c r="DS118" s="400"/>
      <c r="DT118" s="400"/>
      <c r="DU118" s="400"/>
      <c r="DV118" s="400"/>
      <c r="DW118" s="400"/>
      <c r="DX118" s="400"/>
      <c r="DY118" s="400"/>
      <c r="DZ118" s="400"/>
      <c r="EA118" s="400"/>
      <c r="EB118" s="400"/>
      <c r="EC118" s="400"/>
      <c r="ED118" s="400"/>
      <c r="EE118" s="400"/>
      <c r="EF118" s="400"/>
      <c r="EG118" s="400"/>
      <c r="EH118" s="400"/>
      <c r="EI118" s="400"/>
      <c r="EJ118" s="400"/>
      <c r="EK118" s="400"/>
      <c r="EL118" s="400"/>
      <c r="EM118" s="400"/>
      <c r="EN118" s="400"/>
      <c r="EO118" s="400"/>
      <c r="EP118" s="400"/>
      <c r="EQ118" s="400"/>
      <c r="ER118" s="400"/>
      <c r="ES118" s="400"/>
      <c r="ET118" s="400"/>
      <c r="EU118" s="400"/>
      <c r="EV118" s="400"/>
      <c r="EW118" s="400"/>
      <c r="EX118" s="400"/>
      <c r="EY118" s="400"/>
      <c r="EZ118" s="400"/>
      <c r="FA118" s="400"/>
      <c r="FB118" s="400"/>
      <c r="FC118" s="400"/>
      <c r="FD118" s="400"/>
      <c r="FE118" s="400"/>
      <c r="FF118" s="400"/>
      <c r="FG118" s="400"/>
      <c r="FH118" s="400"/>
      <c r="FI118" s="400"/>
      <c r="FJ118" s="400"/>
      <c r="FK118" s="400"/>
      <c r="FL118" s="400"/>
      <c r="FM118" s="400"/>
      <c r="FN118" s="400"/>
      <c r="FO118" s="400"/>
      <c r="FP118" s="400"/>
      <c r="FQ118" s="400"/>
      <c r="FR118" s="400"/>
      <c r="FS118" s="400"/>
      <c r="FT118" s="400"/>
      <c r="FU118" s="400"/>
      <c r="FV118" s="400"/>
      <c r="FW118" s="400"/>
      <c r="FX118" s="400"/>
      <c r="FY118" s="400"/>
      <c r="FZ118" s="400"/>
      <c r="GA118" s="400"/>
      <c r="GB118" s="400"/>
      <c r="GC118" s="400"/>
      <c r="GD118" s="400"/>
      <c r="GE118" s="400"/>
      <c r="GF118" s="400"/>
      <c r="GG118" s="400"/>
      <c r="GH118" s="400"/>
      <c r="GI118" s="400"/>
      <c r="GJ118" s="400"/>
      <c r="GK118" s="400"/>
      <c r="GL118" s="400"/>
      <c r="GM118" s="400"/>
      <c r="GN118" s="400"/>
      <c r="GO118" s="400"/>
      <c r="GP118" s="400"/>
      <c r="GQ118" s="400"/>
      <c r="GR118" s="400"/>
      <c r="GS118" s="400"/>
      <c r="GT118" s="400"/>
      <c r="GU118" s="400"/>
      <c r="GV118" s="400"/>
      <c r="GW118" s="400"/>
      <c r="GX118" s="400"/>
      <c r="GY118" s="400"/>
      <c r="GZ118" s="400"/>
      <c r="HA118" s="400"/>
      <c r="HB118" s="400"/>
      <c r="HC118" s="400"/>
      <c r="HD118" s="400"/>
      <c r="HE118" s="400"/>
      <c r="HF118" s="400"/>
      <c r="HG118" s="400"/>
      <c r="HH118" s="400"/>
      <c r="HI118" s="400"/>
      <c r="HJ118" s="400"/>
      <c r="HK118" s="400"/>
      <c r="HL118" s="400"/>
      <c r="HM118" s="400"/>
      <c r="HN118" s="400"/>
      <c r="HO118" s="400"/>
      <c r="HP118" s="400"/>
      <c r="HQ118" s="400"/>
      <c r="HR118" s="400"/>
      <c r="HS118" s="400"/>
      <c r="HT118" s="400"/>
      <c r="HU118" s="400"/>
      <c r="HV118" s="400"/>
      <c r="HW118" s="400"/>
      <c r="HX118" s="400"/>
      <c r="HY118" s="400"/>
      <c r="HZ118" s="400"/>
      <c r="IA118" s="400"/>
      <c r="IB118" s="400"/>
      <c r="IC118" s="400"/>
      <c r="ID118" s="400"/>
      <c r="IE118" s="400"/>
      <c r="IF118" s="400"/>
      <c r="IG118" s="400"/>
      <c r="IH118" s="400"/>
      <c r="II118" s="400"/>
      <c r="IJ118" s="400"/>
      <c r="IK118" s="400"/>
      <c r="IL118" s="400"/>
      <c r="IM118" s="400"/>
      <c r="IN118" s="400"/>
      <c r="IO118" s="400"/>
      <c r="IP118" s="400"/>
      <c r="IQ118" s="400"/>
      <c r="IR118" s="400"/>
      <c r="IS118" s="400"/>
      <c r="IT118" s="400"/>
      <c r="IU118" s="400"/>
      <c r="IV118" s="400"/>
      <c r="IW118" s="400"/>
    </row>
    <row r="119" spans="1:257" s="401" customFormat="1" ht="13.5" thickBot="1" x14ac:dyDescent="0.25">
      <c r="A119" s="400"/>
      <c r="B119" s="434"/>
      <c r="C119" s="435"/>
      <c r="D119" s="436" t="s">
        <v>841</v>
      </c>
      <c r="E119" s="437"/>
      <c r="F119" s="400"/>
      <c r="G119" s="400"/>
      <c r="H119" s="400"/>
      <c r="I119" s="400"/>
      <c r="J119" s="400"/>
      <c r="K119" s="400"/>
      <c r="L119" s="400"/>
      <c r="M119" s="400"/>
      <c r="N119" s="400"/>
      <c r="O119" s="400"/>
      <c r="P119" s="400"/>
      <c r="Q119" s="400"/>
      <c r="R119" s="400"/>
      <c r="S119" s="400"/>
      <c r="T119" s="400"/>
      <c r="U119" s="400"/>
      <c r="V119" s="400"/>
      <c r="W119" s="400"/>
      <c r="X119" s="400"/>
      <c r="Y119" s="400"/>
      <c r="Z119" s="400"/>
      <c r="AA119" s="400"/>
      <c r="AB119" s="400"/>
      <c r="AC119" s="400"/>
      <c r="AD119" s="400"/>
      <c r="AE119" s="400"/>
      <c r="AF119" s="400"/>
      <c r="AG119" s="400"/>
      <c r="AH119" s="400"/>
      <c r="AI119" s="400"/>
      <c r="AJ119" s="400"/>
      <c r="AK119" s="400"/>
      <c r="AL119" s="400"/>
      <c r="AM119" s="400"/>
      <c r="AN119" s="400"/>
      <c r="AO119" s="400"/>
      <c r="AP119" s="400"/>
      <c r="AQ119" s="400"/>
      <c r="AR119" s="400"/>
      <c r="AS119" s="400"/>
      <c r="AT119" s="400"/>
      <c r="AU119" s="400"/>
      <c r="AV119" s="400"/>
      <c r="AW119" s="400"/>
      <c r="AX119" s="400"/>
      <c r="AY119" s="400"/>
      <c r="AZ119" s="400"/>
      <c r="BA119" s="400"/>
      <c r="BB119" s="400"/>
      <c r="BC119" s="400"/>
      <c r="BD119" s="400"/>
      <c r="BE119" s="400"/>
      <c r="BF119" s="400"/>
      <c r="BG119" s="400"/>
      <c r="BH119" s="400"/>
      <c r="BI119" s="400"/>
      <c r="BJ119" s="400"/>
      <c r="BK119" s="400"/>
      <c r="BL119" s="400"/>
      <c r="BM119" s="400"/>
      <c r="BN119" s="400"/>
      <c r="BO119" s="400"/>
      <c r="BP119" s="400"/>
      <c r="BQ119" s="400"/>
      <c r="BR119" s="400"/>
      <c r="BS119" s="400"/>
      <c r="BT119" s="400"/>
      <c r="BU119" s="400"/>
      <c r="BV119" s="400"/>
      <c r="BW119" s="400"/>
      <c r="BX119" s="400"/>
      <c r="BY119" s="400"/>
      <c r="BZ119" s="400"/>
      <c r="CA119" s="400"/>
      <c r="CB119" s="400"/>
      <c r="CC119" s="400"/>
      <c r="CD119" s="400"/>
      <c r="CE119" s="400"/>
      <c r="CF119" s="400"/>
      <c r="CG119" s="400"/>
      <c r="CH119" s="400"/>
      <c r="CI119" s="400"/>
      <c r="CJ119" s="400"/>
      <c r="CK119" s="400"/>
      <c r="CL119" s="400"/>
      <c r="CM119" s="400"/>
      <c r="CN119" s="400"/>
      <c r="CO119" s="400"/>
      <c r="CP119" s="400"/>
      <c r="CQ119" s="400"/>
      <c r="CR119" s="400"/>
      <c r="CS119" s="400"/>
      <c r="CT119" s="400"/>
      <c r="CU119" s="400"/>
      <c r="CV119" s="400"/>
      <c r="CW119" s="400"/>
      <c r="CX119" s="400"/>
      <c r="CY119" s="400"/>
      <c r="CZ119" s="400"/>
      <c r="DA119" s="400"/>
      <c r="DB119" s="400"/>
      <c r="DC119" s="400"/>
      <c r="DD119" s="400"/>
      <c r="DE119" s="400"/>
      <c r="DF119" s="400"/>
      <c r="DG119" s="400"/>
      <c r="DH119" s="400"/>
      <c r="DI119" s="400"/>
      <c r="DJ119" s="400"/>
      <c r="DK119" s="400"/>
      <c r="DL119" s="400"/>
      <c r="DM119" s="400"/>
      <c r="DN119" s="400"/>
      <c r="DO119" s="400"/>
      <c r="DP119" s="400"/>
      <c r="DQ119" s="400"/>
      <c r="DR119" s="400"/>
      <c r="DS119" s="400"/>
      <c r="DT119" s="400"/>
      <c r="DU119" s="400"/>
      <c r="DV119" s="400"/>
      <c r="DW119" s="400"/>
      <c r="DX119" s="400"/>
      <c r="DY119" s="400"/>
      <c r="DZ119" s="400"/>
      <c r="EA119" s="400"/>
      <c r="EB119" s="400"/>
      <c r="EC119" s="400"/>
      <c r="ED119" s="400"/>
      <c r="EE119" s="400"/>
      <c r="EF119" s="400"/>
      <c r="EG119" s="400"/>
      <c r="EH119" s="400"/>
      <c r="EI119" s="400"/>
      <c r="EJ119" s="400"/>
      <c r="EK119" s="400"/>
      <c r="EL119" s="400"/>
      <c r="EM119" s="400"/>
      <c r="EN119" s="400"/>
      <c r="EO119" s="400"/>
      <c r="EP119" s="400"/>
      <c r="EQ119" s="400"/>
      <c r="ER119" s="400"/>
      <c r="ES119" s="400"/>
      <c r="ET119" s="400"/>
      <c r="EU119" s="400"/>
      <c r="EV119" s="400"/>
      <c r="EW119" s="400"/>
      <c r="EX119" s="400"/>
      <c r="EY119" s="400"/>
      <c r="EZ119" s="400"/>
      <c r="FA119" s="400"/>
      <c r="FB119" s="400"/>
      <c r="FC119" s="400"/>
      <c r="FD119" s="400"/>
      <c r="FE119" s="400"/>
      <c r="FF119" s="400"/>
      <c r="FG119" s="400"/>
      <c r="FH119" s="400"/>
      <c r="FI119" s="400"/>
      <c r="FJ119" s="400"/>
      <c r="FK119" s="400"/>
      <c r="FL119" s="400"/>
      <c r="FM119" s="400"/>
      <c r="FN119" s="400"/>
      <c r="FO119" s="400"/>
      <c r="FP119" s="400"/>
      <c r="FQ119" s="400"/>
      <c r="FR119" s="400"/>
      <c r="FS119" s="400"/>
      <c r="FT119" s="400"/>
      <c r="FU119" s="400"/>
      <c r="FV119" s="400"/>
      <c r="FW119" s="400"/>
      <c r="FX119" s="400"/>
      <c r="FY119" s="400"/>
      <c r="FZ119" s="400"/>
      <c r="GA119" s="400"/>
      <c r="GB119" s="400"/>
      <c r="GC119" s="400"/>
      <c r="GD119" s="400"/>
      <c r="GE119" s="400"/>
      <c r="GF119" s="400"/>
      <c r="GG119" s="400"/>
      <c r="GH119" s="400"/>
      <c r="GI119" s="400"/>
      <c r="GJ119" s="400"/>
      <c r="GK119" s="400"/>
      <c r="GL119" s="400"/>
      <c r="GM119" s="400"/>
      <c r="GN119" s="400"/>
      <c r="GO119" s="400"/>
      <c r="GP119" s="400"/>
      <c r="GQ119" s="400"/>
      <c r="GR119" s="400"/>
      <c r="GS119" s="400"/>
      <c r="GT119" s="400"/>
      <c r="GU119" s="400"/>
      <c r="GV119" s="400"/>
      <c r="GW119" s="400"/>
      <c r="GX119" s="400"/>
      <c r="GY119" s="400"/>
      <c r="GZ119" s="400"/>
      <c r="HA119" s="400"/>
      <c r="HB119" s="400"/>
      <c r="HC119" s="400"/>
      <c r="HD119" s="400"/>
      <c r="HE119" s="400"/>
      <c r="HF119" s="400"/>
      <c r="HG119" s="400"/>
      <c r="HH119" s="400"/>
      <c r="HI119" s="400"/>
      <c r="HJ119" s="400"/>
      <c r="HK119" s="400"/>
      <c r="HL119" s="400"/>
      <c r="HM119" s="400"/>
      <c r="HN119" s="400"/>
      <c r="HO119" s="400"/>
      <c r="HP119" s="400"/>
      <c r="HQ119" s="400"/>
      <c r="HR119" s="400"/>
      <c r="HS119" s="400"/>
      <c r="HT119" s="400"/>
      <c r="HU119" s="400"/>
      <c r="HV119" s="400"/>
      <c r="HW119" s="400"/>
      <c r="HX119" s="400"/>
      <c r="HY119" s="400"/>
      <c r="HZ119" s="400"/>
      <c r="IA119" s="400"/>
      <c r="IB119" s="400"/>
      <c r="IC119" s="400"/>
      <c r="ID119" s="400"/>
      <c r="IE119" s="400"/>
      <c r="IF119" s="400"/>
      <c r="IG119" s="400"/>
      <c r="IH119" s="400"/>
      <c r="II119" s="400"/>
      <c r="IJ119" s="400"/>
      <c r="IK119" s="400"/>
      <c r="IL119" s="400"/>
      <c r="IM119" s="400"/>
      <c r="IN119" s="400"/>
      <c r="IO119" s="400"/>
      <c r="IP119" s="400"/>
      <c r="IQ119" s="400"/>
      <c r="IR119" s="400"/>
      <c r="IS119" s="400"/>
      <c r="IT119" s="400"/>
      <c r="IU119" s="400"/>
      <c r="IV119" s="400"/>
      <c r="IW119" s="400"/>
    </row>
    <row r="122" spans="1:257" x14ac:dyDescent="0.2">
      <c r="B122" s="422" t="s">
        <v>18</v>
      </c>
      <c r="C122" s="403"/>
      <c r="D122" s="403"/>
      <c r="E122" s="403"/>
    </row>
    <row r="123" spans="1:257" ht="13.5" customHeight="1" thickBot="1" x14ac:dyDescent="0.25">
      <c r="B123" s="167"/>
      <c r="C123" s="168"/>
      <c r="D123" s="391" t="str">
        <f>AktQuartKurz&amp;" "&amp;AktJahr</f>
        <v>Q3 2022</v>
      </c>
      <c r="E123" s="392" t="str">
        <f>AktQuartKurz&amp;" "&amp;(AktJahr-1)&amp;"*"</f>
        <v>Q3 2021*</v>
      </c>
    </row>
    <row r="124" spans="1:257" ht="13.5" customHeight="1" thickBot="1" x14ac:dyDescent="0.25">
      <c r="B124" s="236" t="s">
        <v>648</v>
      </c>
      <c r="C124" s="210" t="s">
        <v>41</v>
      </c>
      <c r="D124" s="399" t="s">
        <v>842</v>
      </c>
      <c r="E124" s="212">
        <v>0</v>
      </c>
    </row>
    <row r="125" spans="1:257" ht="0.2" customHeight="1" x14ac:dyDescent="0.2"/>
    <row r="126" spans="1:257" ht="0.2" customHeight="1" x14ac:dyDescent="0.2"/>
    <row r="127" spans="1:257" ht="0.2" customHeight="1" x14ac:dyDescent="0.2">
      <c r="B127" s="389" t="s">
        <v>20</v>
      </c>
      <c r="C127" s="20"/>
      <c r="D127" s="20"/>
      <c r="E127" s="20"/>
    </row>
    <row r="128" spans="1:257" ht="0.2" customHeight="1" thickBot="1" x14ac:dyDescent="0.25">
      <c r="B128" s="167"/>
      <c r="C128" s="168"/>
      <c r="D128" s="391" t="str">
        <f>AktQuartKurz&amp;" "&amp;AktJahr</f>
        <v>Q3 2022</v>
      </c>
      <c r="E128" s="392" t="str">
        <f>AktQuartKurz&amp;" "&amp;(AktJahr-1)&amp;"*"</f>
        <v>Q3 2021*</v>
      </c>
    </row>
    <row r="129" spans="2:5" ht="0.2" customHeight="1" thickBot="1" x14ac:dyDescent="0.25">
      <c r="B129" s="236" t="s">
        <v>648</v>
      </c>
      <c r="C129" s="210" t="s">
        <v>41</v>
      </c>
      <c r="D129" s="211">
        <v>0</v>
      </c>
      <c r="E129" s="212">
        <v>0</v>
      </c>
    </row>
    <row r="130" spans="2:5" ht="0.2" customHeight="1" x14ac:dyDescent="0.2"/>
    <row r="131" spans="2:5" ht="0.2" customHeight="1" x14ac:dyDescent="0.2"/>
    <row r="132" spans="2:5" ht="0.2" customHeight="1" x14ac:dyDescent="0.2">
      <c r="B132" s="389" t="s">
        <v>21</v>
      </c>
      <c r="C132" s="20"/>
      <c r="D132" s="20"/>
      <c r="E132" s="20"/>
    </row>
    <row r="133" spans="2:5" ht="0.2" customHeight="1" thickBot="1" x14ac:dyDescent="0.25">
      <c r="B133" s="167"/>
      <c r="C133" s="168"/>
      <c r="D133" s="391" t="str">
        <f>AktQuartKurz&amp;" "&amp;AktJahr</f>
        <v>Q3 2022</v>
      </c>
      <c r="E133" s="392" t="str">
        <f>AktQuartKurz&amp;" "&amp;(AktJahr-1)&amp;"*"</f>
        <v>Q3 2021*</v>
      </c>
    </row>
    <row r="134" spans="2:5" ht="0.2" customHeight="1" thickBot="1" x14ac:dyDescent="0.25">
      <c r="B134" s="236" t="s">
        <v>648</v>
      </c>
      <c r="C134" s="210" t="s">
        <v>41</v>
      </c>
      <c r="D134" s="211">
        <v>0</v>
      </c>
      <c r="E134" s="212">
        <v>0</v>
      </c>
    </row>
    <row r="137" spans="2:5" x14ac:dyDescent="0.2">
      <c r="B137" s="36" t="s">
        <v>553</v>
      </c>
    </row>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MK28"/>
  <sheetViews>
    <sheetView showGridLines="0" showRowColHeaders="0" zoomScaleNormal="100" workbookViewId="0">
      <selection activeCell="F15" sqref="F15"/>
    </sheetView>
  </sheetViews>
  <sheetFormatPr baseColWidth="10" defaultColWidth="9.140625" defaultRowHeight="15" x14ac:dyDescent="0.2"/>
  <cols>
    <col min="1" max="1" width="0.85546875" style="383" customWidth="1"/>
    <col min="2" max="2" width="15.140625" style="383" customWidth="1"/>
    <col min="3" max="3" width="12.28515625" style="383" customWidth="1"/>
    <col min="4" max="4" width="3.5703125" style="383" customWidth="1"/>
    <col min="5" max="5" width="15.5703125" style="383" customWidth="1"/>
    <col min="6" max="6" width="56.28515625" style="383" customWidth="1"/>
    <col min="7" max="7" width="4.28515625" style="383" customWidth="1"/>
    <col min="8" max="8" width="15.140625" style="383" customWidth="1"/>
    <col min="9" max="9" width="19.42578125" style="383" customWidth="1"/>
    <col min="10" max="10" width="23.140625" style="383" customWidth="1"/>
    <col min="11" max="11" width="4.42578125" style="383" customWidth="1"/>
    <col min="12" max="257" width="14.85546875" style="383" customWidth="1"/>
    <col min="258" max="1025" width="14.85546875" style="390" customWidth="1"/>
  </cols>
  <sheetData>
    <row r="1" spans="2:11" ht="5.0999999999999996" customHeight="1" x14ac:dyDescent="0.2"/>
    <row r="2" spans="2:11" ht="15" customHeight="1" x14ac:dyDescent="0.2">
      <c r="B2" s="182" t="s">
        <v>649</v>
      </c>
      <c r="C2" s="183" t="s">
        <v>650</v>
      </c>
      <c r="D2" s="184"/>
      <c r="E2" s="182" t="s">
        <v>649</v>
      </c>
      <c r="F2" s="185" t="s">
        <v>651</v>
      </c>
      <c r="G2" s="184"/>
      <c r="H2" s="182" t="s">
        <v>649</v>
      </c>
      <c r="I2" s="186" t="s">
        <v>652</v>
      </c>
      <c r="K2" s="187"/>
    </row>
    <row r="3" spans="2:11" ht="15" customHeight="1" x14ac:dyDescent="0.2">
      <c r="B3" s="188" t="s">
        <v>653</v>
      </c>
      <c r="C3" s="189" t="s">
        <v>654</v>
      </c>
      <c r="D3" s="190"/>
      <c r="E3" s="191" t="s">
        <v>655</v>
      </c>
      <c r="F3" s="192" t="s">
        <v>656</v>
      </c>
      <c r="G3" s="193"/>
      <c r="H3" s="193"/>
      <c r="I3" s="194" t="s">
        <v>657</v>
      </c>
    </row>
    <row r="4" spans="2:11" ht="15" customHeight="1" x14ac:dyDescent="0.2">
      <c r="B4" s="188" t="s">
        <v>658</v>
      </c>
      <c r="C4" s="195">
        <v>2022</v>
      </c>
      <c r="D4" s="196"/>
      <c r="E4" s="197" t="s">
        <v>659</v>
      </c>
      <c r="F4" s="192" t="s">
        <v>660</v>
      </c>
      <c r="G4" s="193"/>
      <c r="H4" s="188" t="s">
        <v>661</v>
      </c>
      <c r="I4" s="198" t="s">
        <v>662</v>
      </c>
    </row>
    <row r="5" spans="2:11" ht="15" customHeight="1" x14ac:dyDescent="0.2">
      <c r="B5" s="188" t="s">
        <v>663</v>
      </c>
      <c r="C5" s="195" t="s">
        <v>664</v>
      </c>
      <c r="D5" s="196"/>
      <c r="E5" s="197" t="s">
        <v>665</v>
      </c>
      <c r="F5" s="192" t="s">
        <v>666</v>
      </c>
      <c r="G5" s="193"/>
      <c r="H5" s="188" t="s">
        <v>667</v>
      </c>
      <c r="I5" s="198" t="s">
        <v>668</v>
      </c>
    </row>
    <row r="6" spans="2:11" ht="15" customHeight="1" x14ac:dyDescent="0.2">
      <c r="B6" s="188" t="s">
        <v>669</v>
      </c>
      <c r="C6" s="199"/>
      <c r="D6" s="193"/>
      <c r="E6" s="188" t="s">
        <v>670</v>
      </c>
      <c r="F6" s="192" t="s">
        <v>634</v>
      </c>
      <c r="G6" s="193"/>
      <c r="H6" s="188" t="s">
        <v>671</v>
      </c>
      <c r="I6" s="200"/>
      <c r="J6" t="s">
        <v>672</v>
      </c>
    </row>
    <row r="7" spans="2:11" ht="15" customHeight="1" x14ac:dyDescent="0.2">
      <c r="B7" s="188" t="s">
        <v>673</v>
      </c>
      <c r="C7" s="199" t="s">
        <v>674</v>
      </c>
      <c r="D7" s="193"/>
      <c r="E7" s="188" t="s">
        <v>675</v>
      </c>
      <c r="F7" s="192" t="s">
        <v>676</v>
      </c>
      <c r="G7" s="193"/>
      <c r="H7" s="188" t="s">
        <v>677</v>
      </c>
      <c r="I7" s="201" t="s">
        <v>678</v>
      </c>
      <c r="J7" s="193" t="s">
        <v>679</v>
      </c>
    </row>
    <row r="8" spans="2:11" ht="15" customHeight="1" x14ac:dyDescent="0.2">
      <c r="B8" s="188" t="s">
        <v>680</v>
      </c>
      <c r="C8" s="199" t="s">
        <v>0</v>
      </c>
      <c r="D8" s="193"/>
      <c r="E8" s="188" t="s">
        <v>681</v>
      </c>
      <c r="F8" s="192" t="s">
        <v>682</v>
      </c>
      <c r="G8" s="193"/>
      <c r="H8" s="188" t="s">
        <v>683</v>
      </c>
      <c r="I8" s="201" t="s">
        <v>684</v>
      </c>
      <c r="J8" s="193" t="s">
        <v>685</v>
      </c>
    </row>
    <row r="9" spans="2:11" ht="15" customHeight="1" x14ac:dyDescent="0.2">
      <c r="B9" s="188" t="s">
        <v>686</v>
      </c>
      <c r="C9" s="199" t="s">
        <v>687</v>
      </c>
      <c r="D9" s="193"/>
      <c r="E9" s="188" t="s">
        <v>688</v>
      </c>
      <c r="F9" s="202">
        <v>44286</v>
      </c>
      <c r="G9" s="190"/>
      <c r="H9" s="188" t="s">
        <v>689</v>
      </c>
      <c r="I9" s="193" t="str">
        <f>(AktJahr&amp;RIGHT("0"&amp;AktMonat,2))</f>
        <v>202209</v>
      </c>
      <c r="J9" t="s">
        <v>690</v>
      </c>
    </row>
    <row r="10" spans="2:11" ht="15" customHeight="1" x14ac:dyDescent="0.2">
      <c r="B10" s="188" t="s">
        <v>691</v>
      </c>
      <c r="C10" s="199" t="s">
        <v>692</v>
      </c>
      <c r="D10" s="193"/>
      <c r="E10" s="188" t="s">
        <v>693</v>
      </c>
      <c r="F10" s="192" t="s">
        <v>694</v>
      </c>
      <c r="G10" s="193"/>
      <c r="H10" s="193"/>
      <c r="I10" s="193"/>
    </row>
    <row r="11" spans="2:11" ht="15" customHeight="1" x14ac:dyDescent="0.2">
      <c r="B11" s="188" t="s">
        <v>695</v>
      </c>
      <c r="C11" s="203"/>
      <c r="D11" s="204"/>
      <c r="E11" s="205" t="s">
        <v>696</v>
      </c>
      <c r="F11" s="192" t="s">
        <v>697</v>
      </c>
      <c r="G11" s="193"/>
      <c r="H11" s="193"/>
      <c r="I11" s="193"/>
    </row>
    <row r="12" spans="2:11" ht="15" customHeight="1" x14ac:dyDescent="0.2">
      <c r="B12" s="188" t="s">
        <v>698</v>
      </c>
      <c r="C12" s="189"/>
      <c r="D12" s="204"/>
      <c r="E12" s="205" t="s">
        <v>699</v>
      </c>
      <c r="F12" s="192" t="s">
        <v>730</v>
      </c>
      <c r="G12" s="193"/>
      <c r="H12" s="193"/>
      <c r="I12" s="193"/>
    </row>
    <row r="13" spans="2:11" ht="15" customHeight="1" x14ac:dyDescent="0.2">
      <c r="B13" s="188" t="s">
        <v>700</v>
      </c>
      <c r="C13" s="199" t="s">
        <v>701</v>
      </c>
      <c r="D13" s="193"/>
      <c r="E13" s="188" t="s">
        <v>702</v>
      </c>
      <c r="F13" s="192" t="s">
        <v>731</v>
      </c>
      <c r="G13" s="193"/>
      <c r="H13" s="193"/>
      <c r="I13" s="193"/>
    </row>
    <row r="14" spans="2:11" ht="15" customHeight="1" x14ac:dyDescent="0.2">
      <c r="B14" s="188" t="s">
        <v>703</v>
      </c>
      <c r="C14" s="199"/>
      <c r="D14" s="193"/>
      <c r="E14" s="188" t="s">
        <v>704</v>
      </c>
      <c r="F14" s="192" t="s">
        <v>730</v>
      </c>
      <c r="G14" s="193"/>
      <c r="H14" s="193"/>
      <c r="I14" s="193"/>
    </row>
    <row r="15" spans="2:11" ht="15" customHeight="1" x14ac:dyDescent="0.2">
      <c r="B15" s="188" t="s">
        <v>705</v>
      </c>
      <c r="C15" s="199"/>
      <c r="D15" s="193"/>
      <c r="E15" s="188" t="s">
        <v>706</v>
      </c>
      <c r="F15" s="206" t="s">
        <v>707</v>
      </c>
      <c r="G15" s="193"/>
      <c r="H15" s="193"/>
      <c r="I15" s="193"/>
    </row>
    <row r="16" spans="2:11" ht="15" customHeight="1" x14ac:dyDescent="0.2">
      <c r="B16" s="188" t="s">
        <v>708</v>
      </c>
      <c r="C16" s="199" t="s">
        <v>709</v>
      </c>
      <c r="D16" s="193"/>
      <c r="E16" s="188" t="s">
        <v>710</v>
      </c>
      <c r="F16" s="206" t="s">
        <v>707</v>
      </c>
      <c r="H16" s="193"/>
      <c r="I16" s="193"/>
    </row>
    <row r="17" spans="2:9" ht="15" customHeight="1" x14ac:dyDescent="0.2">
      <c r="B17" s="188" t="s">
        <v>711</v>
      </c>
      <c r="C17" s="199"/>
      <c r="D17" s="193"/>
      <c r="E17" s="188" t="s">
        <v>712</v>
      </c>
      <c r="F17" s="206" t="s">
        <v>707</v>
      </c>
      <c r="H17" s="193"/>
      <c r="I17" s="193"/>
    </row>
    <row r="18" spans="2:9" ht="15" customHeight="1" x14ac:dyDescent="0.2">
      <c r="B18" s="188" t="s">
        <v>713</v>
      </c>
      <c r="C18" s="199"/>
      <c r="D18" s="193"/>
      <c r="E18" s="188" t="s">
        <v>714</v>
      </c>
      <c r="F18" s="206" t="s">
        <v>707</v>
      </c>
      <c r="G18" s="193"/>
      <c r="H18" s="193"/>
      <c r="I18" s="193"/>
    </row>
    <row r="19" spans="2:9" ht="15" customHeight="1" x14ac:dyDescent="0.2">
      <c r="B19" s="188" t="s">
        <v>715</v>
      </c>
      <c r="C19" s="199" t="s">
        <v>716</v>
      </c>
      <c r="D19" s="193"/>
      <c r="E19" s="193"/>
      <c r="F19" s="207"/>
      <c r="G19" s="193"/>
      <c r="H19" s="193"/>
      <c r="I19" s="193"/>
    </row>
    <row r="20" spans="2:9" ht="15" customHeight="1" x14ac:dyDescent="0.2">
      <c r="B20" s="188" t="s">
        <v>717</v>
      </c>
      <c r="C20" s="199" t="s">
        <v>716</v>
      </c>
      <c r="D20" s="193"/>
      <c r="E20" s="193"/>
      <c r="F20" s="193"/>
      <c r="G20" s="193"/>
      <c r="H20" s="193"/>
      <c r="I20" s="193"/>
    </row>
    <row r="21" spans="2:9" ht="15" customHeight="1" x14ac:dyDescent="0.2">
      <c r="B21" s="188" t="s">
        <v>718</v>
      </c>
      <c r="C21" s="199" t="s">
        <v>719</v>
      </c>
      <c r="D21" s="193"/>
      <c r="E21" s="6" t="s">
        <v>720</v>
      </c>
      <c r="F21" s="6" t="s">
        <v>721</v>
      </c>
      <c r="G21" s="193"/>
      <c r="H21" s="193"/>
      <c r="I21" s="193"/>
    </row>
    <row r="22" spans="2:9" ht="15" customHeight="1" x14ac:dyDescent="0.2">
      <c r="B22" s="188" t="s">
        <v>722</v>
      </c>
      <c r="C22" s="199" t="s">
        <v>719</v>
      </c>
      <c r="D22" s="193"/>
      <c r="E22" s="6"/>
      <c r="F22" s="6" t="s">
        <v>723</v>
      </c>
      <c r="G22" s="193"/>
      <c r="H22" s="193"/>
      <c r="I22" s="193"/>
    </row>
    <row r="23" spans="2:9" ht="15" customHeight="1" x14ac:dyDescent="0.2">
      <c r="B23" s="188" t="s">
        <v>724</v>
      </c>
      <c r="C23" s="208"/>
      <c r="D23" s="193"/>
      <c r="E23" s="6"/>
      <c r="F23" s="6" t="s">
        <v>725</v>
      </c>
      <c r="G23" s="193"/>
      <c r="H23" s="193"/>
      <c r="I23" s="193"/>
    </row>
    <row r="24" spans="2:9" ht="15" customHeight="1" x14ac:dyDescent="0.2">
      <c r="B24" s="188" t="s">
        <v>726</v>
      </c>
      <c r="C24" s="209"/>
      <c r="D24" s="193"/>
      <c r="G24" s="193"/>
      <c r="H24" s="193"/>
      <c r="I24" s="193"/>
    </row>
    <row r="25" spans="2:9" ht="15" customHeight="1" x14ac:dyDescent="0.2">
      <c r="C25" s="193"/>
      <c r="D25" s="193"/>
      <c r="H25" s="193"/>
    </row>
    <row r="26" spans="2:9" ht="15" customHeight="1" x14ac:dyDescent="0.2"/>
    <row r="27" spans="2:9" ht="15" customHeight="1" x14ac:dyDescent="0.2">
      <c r="B27" t="s">
        <v>727</v>
      </c>
      <c r="C27" t="s">
        <v>728</v>
      </c>
    </row>
    <row r="28" spans="2:9" ht="15" customHeight="1" x14ac:dyDescent="0.2">
      <c r="C28" t="s">
        <v>729</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B2" sqref="B2"/>
    </sheetView>
  </sheetViews>
  <sheetFormatPr baseColWidth="10" defaultColWidth="9.140625" defaultRowHeight="12.75" x14ac:dyDescent="0.2"/>
  <cols>
    <col min="1" max="1" width="0.85546875" style="386" customWidth="1"/>
    <col min="2" max="2" width="28.7109375" style="386" customWidth="1"/>
    <col min="3" max="3" width="11.5703125" style="386" hidden="1" customWidth="1"/>
    <col min="4" max="4" width="18.7109375" style="386" customWidth="1"/>
    <col min="5" max="5" width="16.28515625" style="386" customWidth="1"/>
    <col min="6" max="6" width="18.7109375" style="386" customWidth="1"/>
    <col min="7" max="7" width="16.28515625" style="386" customWidth="1"/>
    <col min="8" max="8" width="6.7109375" style="386" customWidth="1"/>
    <col min="9" max="10" width="18.7109375" style="386" customWidth="1"/>
    <col min="11" max="257" width="11.42578125" style="386" customWidth="1"/>
    <col min="258" max="1025" width="11.42578125" style="390" customWidth="1"/>
  </cols>
  <sheetData>
    <row r="1" spans="1:10" ht="5.0999999999999996" customHeight="1" x14ac:dyDescent="0.2"/>
    <row r="2" spans="1:10" ht="12.75" customHeight="1" x14ac:dyDescent="0.2">
      <c r="B2" s="53" t="s">
        <v>25</v>
      </c>
      <c r="C2" s="53"/>
      <c r="D2" s="53"/>
      <c r="E2" s="53"/>
      <c r="F2" s="53"/>
      <c r="G2" s="53"/>
    </row>
    <row r="3" spans="1:10" ht="16.5" customHeight="1" x14ac:dyDescent="0.2"/>
    <row r="4" spans="1:10" ht="12.75" customHeight="1" x14ac:dyDescent="0.2">
      <c r="B4" s="461" t="s">
        <v>26</v>
      </c>
      <c r="C4" s="462"/>
      <c r="D4" s="462"/>
      <c r="E4" s="462"/>
      <c r="F4" s="462"/>
      <c r="G4" s="462"/>
    </row>
    <row r="5" spans="1:10" ht="12.75" customHeight="1" x14ac:dyDescent="0.2">
      <c r="B5" s="461" t="str">
        <f>UebInstitutQuartal</f>
        <v>Q3 2022</v>
      </c>
      <c r="C5" s="462"/>
      <c r="D5" s="462"/>
      <c r="E5" s="406"/>
      <c r="F5" s="407"/>
      <c r="G5" s="407"/>
    </row>
    <row r="6" spans="1:10" ht="12.75" customHeight="1" x14ac:dyDescent="0.2"/>
    <row r="7" spans="1:10" ht="24" customHeight="1" x14ac:dyDescent="0.2">
      <c r="B7" s="54"/>
    </row>
    <row r="8" spans="1:10" ht="25.5" customHeight="1" x14ac:dyDescent="0.2">
      <c r="A8" s="14">
        <v>0</v>
      </c>
      <c r="B8" s="403" t="s">
        <v>8</v>
      </c>
      <c r="C8" s="55"/>
      <c r="D8" s="457" t="str">
        <f>AktQuartKurz&amp;" "&amp;AktJahr</f>
        <v>Q3 2022</v>
      </c>
      <c r="E8" s="446"/>
      <c r="F8" s="463" t="str">
        <f>AktQuartKurz&amp;" "&amp;(AktJahr-1)</f>
        <v>Q3 2021</v>
      </c>
      <c r="G8" s="446"/>
      <c r="I8" s="235" t="str">
        <f>AktQuartKurz&amp;" "&amp;AktJahr&amp;CHAR(10)&amp;
"Mat-Ex (12 months)*"</f>
        <v>Q3 2022
Mat-Ex (12 months)*</v>
      </c>
      <c r="J8" s="235" t="str">
        <f>AktQuartKurz&amp;" "&amp;(AktJahr-1)&amp;"**"&amp;CHAR(10)&amp;
"Mat-Ex (12 months)*"</f>
        <v>Q3 2021**
Mat-Ex (12 months)*</v>
      </c>
    </row>
    <row r="9" spans="1:10" ht="12.75" customHeight="1" x14ac:dyDescent="0.2">
      <c r="A9" s="14">
        <v>0</v>
      </c>
      <c r="B9" s="460"/>
      <c r="C9" s="446"/>
      <c r="D9" s="56" t="s">
        <v>27</v>
      </c>
      <c r="E9" s="57" t="s">
        <v>28</v>
      </c>
      <c r="F9" s="56" t="str">
        <f>D9</f>
        <v>Pfandbriefe outstanding</v>
      </c>
      <c r="G9" s="57" t="str">
        <f>E9</f>
        <v>Cover pool</v>
      </c>
      <c r="I9" s="56" t="s">
        <v>27</v>
      </c>
      <c r="J9" s="57" t="str">
        <f>I9</f>
        <v>Pfandbriefe outstanding</v>
      </c>
    </row>
    <row r="10" spans="1:10" ht="12.75" customHeight="1" x14ac:dyDescent="0.2">
      <c r="A10" s="14">
        <v>0</v>
      </c>
      <c r="B10" s="458" t="s">
        <v>29</v>
      </c>
      <c r="C10" s="444"/>
      <c r="D10" s="58" t="str">
        <f>Einheit_Waehrung</f>
        <v>€ mn.</v>
      </c>
      <c r="E10" s="59" t="str">
        <f>D10</f>
        <v>€ mn.</v>
      </c>
      <c r="F10" s="58" t="str">
        <f>D10</f>
        <v>€ mn.</v>
      </c>
      <c r="G10" s="59" t="str">
        <f>D10</f>
        <v>€ mn.</v>
      </c>
      <c r="I10" s="58" t="str">
        <f>D10</f>
        <v>€ mn.</v>
      </c>
      <c r="J10" s="59" t="str">
        <f>I10</f>
        <v>€ mn.</v>
      </c>
    </row>
    <row r="11" spans="1:10" ht="12.75" customHeight="1" x14ac:dyDescent="0.2">
      <c r="A11" s="14">
        <v>0</v>
      </c>
      <c r="B11" s="455" t="s">
        <v>30</v>
      </c>
      <c r="C11" s="456"/>
      <c r="D11" s="60">
        <v>995.9674399999999</v>
      </c>
      <c r="E11" s="61">
        <v>1482.26532</v>
      </c>
      <c r="F11" s="60">
        <v>1200.076</v>
      </c>
      <c r="G11" s="61">
        <v>1058.953</v>
      </c>
      <c r="I11" s="60">
        <v>0</v>
      </c>
      <c r="J11" s="61">
        <v>0</v>
      </c>
    </row>
    <row r="12" spans="1:10" ht="12.75" customHeight="1" x14ac:dyDescent="0.2">
      <c r="A12" s="14">
        <v>0</v>
      </c>
      <c r="B12" s="455" t="s">
        <v>31</v>
      </c>
      <c r="C12" s="456"/>
      <c r="D12" s="60">
        <v>1886.39444</v>
      </c>
      <c r="E12" s="61">
        <v>1644.43551</v>
      </c>
      <c r="F12" s="60">
        <v>1197.712</v>
      </c>
      <c r="G12" s="61">
        <v>1205.1379999999999</v>
      </c>
      <c r="I12" s="60">
        <v>0</v>
      </c>
      <c r="J12" s="61">
        <v>0</v>
      </c>
    </row>
    <row r="13" spans="1:10" ht="12.75" customHeight="1" x14ac:dyDescent="0.2">
      <c r="A13" s="14"/>
      <c r="B13" s="455" t="s">
        <v>32</v>
      </c>
      <c r="C13" s="456"/>
      <c r="D13" s="60">
        <v>902.59894999999995</v>
      </c>
      <c r="E13" s="61">
        <v>1544.2772399999999</v>
      </c>
      <c r="F13" s="60">
        <v>818.39800000000002</v>
      </c>
      <c r="G13" s="61">
        <v>1475.963</v>
      </c>
      <c r="I13" s="60">
        <v>995.9674399999999</v>
      </c>
      <c r="J13" s="61">
        <v>0</v>
      </c>
    </row>
    <row r="14" spans="1:10" ht="12.75" customHeight="1" x14ac:dyDescent="0.2">
      <c r="A14" s="14">
        <v>0</v>
      </c>
      <c r="B14" s="388" t="s">
        <v>33</v>
      </c>
      <c r="C14" s="388"/>
      <c r="D14" s="62">
        <v>1085.17716</v>
      </c>
      <c r="E14" s="224">
        <v>1471.33303</v>
      </c>
      <c r="F14" s="62">
        <v>1690.3820000000001</v>
      </c>
      <c r="G14" s="224">
        <v>969.30899999999997</v>
      </c>
      <c r="I14" s="60">
        <v>1886.39444</v>
      </c>
      <c r="J14" s="61">
        <v>0</v>
      </c>
    </row>
    <row r="15" spans="1:10" ht="12.75" customHeight="1" x14ac:dyDescent="0.2">
      <c r="A15" s="14">
        <v>0</v>
      </c>
      <c r="B15" s="388" t="s">
        <v>34</v>
      </c>
      <c r="C15" s="388"/>
      <c r="D15" s="62">
        <v>1395.5625199999999</v>
      </c>
      <c r="E15" s="224">
        <v>2773.86184</v>
      </c>
      <c r="F15" s="62">
        <v>1348.779</v>
      </c>
      <c r="G15" s="224">
        <v>3214.056</v>
      </c>
      <c r="I15" s="60">
        <v>1987.77611</v>
      </c>
      <c r="J15" s="61">
        <v>0</v>
      </c>
    </row>
    <row r="16" spans="1:10" ht="12.75" customHeight="1" x14ac:dyDescent="0.2">
      <c r="A16" s="14">
        <v>0</v>
      </c>
      <c r="B16" s="388" t="s">
        <v>35</v>
      </c>
      <c r="C16" s="388"/>
      <c r="D16" s="62">
        <v>3192.0438300000001</v>
      </c>
      <c r="E16" s="224">
        <v>2714.9877499999998</v>
      </c>
      <c r="F16" s="62">
        <v>1917.72</v>
      </c>
      <c r="G16" s="224">
        <v>2618.2579999999998</v>
      </c>
      <c r="I16" s="60">
        <v>1395.5625199999999</v>
      </c>
      <c r="J16" s="61">
        <v>0</v>
      </c>
    </row>
    <row r="17" spans="1:10" ht="12.75" customHeight="1" x14ac:dyDescent="0.2">
      <c r="A17" s="14">
        <v>0</v>
      </c>
      <c r="B17" s="388" t="s">
        <v>36</v>
      </c>
      <c r="C17" s="388"/>
      <c r="D17" s="62">
        <v>1981.08257</v>
      </c>
      <c r="E17" s="224">
        <v>3148.8066399999998</v>
      </c>
      <c r="F17" s="62">
        <v>2364.9259999999999</v>
      </c>
      <c r="G17" s="224">
        <v>2628.4789999999998</v>
      </c>
      <c r="I17" s="60">
        <v>3192.0438300000001</v>
      </c>
      <c r="J17" s="61">
        <v>0</v>
      </c>
    </row>
    <row r="18" spans="1:10" ht="12.75" customHeight="1" x14ac:dyDescent="0.2">
      <c r="A18" s="14">
        <v>0</v>
      </c>
      <c r="B18" s="455" t="s">
        <v>37</v>
      </c>
      <c r="C18" s="456"/>
      <c r="D18" s="60">
        <v>10621.387140000001</v>
      </c>
      <c r="E18" s="61">
        <v>10279.20614</v>
      </c>
      <c r="F18" s="60">
        <v>7928.6120000000001</v>
      </c>
      <c r="G18" s="61">
        <v>9291.2250000000004</v>
      </c>
      <c r="I18" s="60">
        <v>10916.94859</v>
      </c>
      <c r="J18" s="61">
        <v>0</v>
      </c>
    </row>
    <row r="19" spans="1:10" ht="12.75" customHeight="1" x14ac:dyDescent="0.2">
      <c r="A19" s="14">
        <v>0</v>
      </c>
      <c r="B19" s="455" t="s">
        <v>38</v>
      </c>
      <c r="C19" s="456"/>
      <c r="D19" s="60">
        <v>10725.926949999999</v>
      </c>
      <c r="E19" s="61">
        <v>9412.0857599999999</v>
      </c>
      <c r="F19" s="60">
        <v>12210.13</v>
      </c>
      <c r="G19" s="61">
        <v>9344.9249999999993</v>
      </c>
      <c r="I19" s="60">
        <v>12411.44807</v>
      </c>
      <c r="J19" s="61">
        <v>0</v>
      </c>
    </row>
    <row r="20" spans="1:10" ht="20.100000000000001" customHeight="1" x14ac:dyDescent="0.2"/>
    <row r="21" spans="1:10" ht="25.5" customHeight="1" x14ac:dyDescent="0.2">
      <c r="A21" s="14">
        <v>1</v>
      </c>
      <c r="B21" s="403" t="s">
        <v>18</v>
      </c>
      <c r="C21" s="55"/>
      <c r="D21" s="459" t="str">
        <f>AktQuartKurz&amp;" "&amp;AktJahr</f>
        <v>Q3 2022</v>
      </c>
      <c r="E21" s="440"/>
      <c r="F21" s="457" t="str">
        <f>AktQuartKurz&amp;" "&amp;(AktJahr-1)</f>
        <v>Q3 2021</v>
      </c>
      <c r="G21" s="446"/>
      <c r="I21" s="235" t="str">
        <f>AktQuartKurz&amp;" "&amp;AktJahr&amp;CHAR(10)&amp;
"Mat-Ex (12 months)*"</f>
        <v>Q3 2022
Mat-Ex (12 months)*</v>
      </c>
      <c r="J21" s="235" t="str">
        <f>AktQuartKurz&amp;" "&amp;(AktJahr-1)&amp;"**"&amp;CHAR(10)&amp;
"Mat-Ex (12 months)*"</f>
        <v>Q3 2021**
Mat-Ex (12 months)*</v>
      </c>
    </row>
    <row r="22" spans="1:10" ht="12.75" customHeight="1" x14ac:dyDescent="0.2">
      <c r="A22" s="14">
        <v>1</v>
      </c>
      <c r="B22" s="460"/>
      <c r="C22" s="446"/>
      <c r="D22" s="56" t="s">
        <v>27</v>
      </c>
      <c r="E22" s="57" t="s">
        <v>28</v>
      </c>
      <c r="F22" s="56" t="str">
        <f>D22</f>
        <v>Pfandbriefe outstanding</v>
      </c>
      <c r="G22" s="57" t="str">
        <f>E22</f>
        <v>Cover pool</v>
      </c>
      <c r="I22" s="56" t="s">
        <v>27</v>
      </c>
      <c r="J22" s="57" t="str">
        <f>I22</f>
        <v>Pfandbriefe outstanding</v>
      </c>
    </row>
    <row r="23" spans="1:10" ht="12.75" customHeight="1" x14ac:dyDescent="0.2">
      <c r="A23" s="14">
        <v>1</v>
      </c>
      <c r="B23" s="458" t="s">
        <v>29</v>
      </c>
      <c r="C23" s="444"/>
      <c r="D23" s="58" t="str">
        <f>Einheit_Waehrung</f>
        <v>€ mn.</v>
      </c>
      <c r="E23" s="59" t="str">
        <f>D23</f>
        <v>€ mn.</v>
      </c>
      <c r="F23" s="58" t="str">
        <f>D23</f>
        <v>€ mn.</v>
      </c>
      <c r="G23" s="59" t="str">
        <f>D23</f>
        <v>€ mn.</v>
      </c>
      <c r="I23" s="58" t="str">
        <f>D23</f>
        <v>€ mn.</v>
      </c>
      <c r="J23" s="59" t="str">
        <f>I23</f>
        <v>€ mn.</v>
      </c>
    </row>
    <row r="24" spans="1:10" ht="12.75" customHeight="1" x14ac:dyDescent="0.2">
      <c r="A24" s="14">
        <v>1</v>
      </c>
      <c r="B24" s="455" t="s">
        <v>30</v>
      </c>
      <c r="C24" s="456"/>
      <c r="D24" s="60">
        <v>13.65404</v>
      </c>
      <c r="E24" s="61">
        <v>25.710049999999999</v>
      </c>
      <c r="F24" s="60">
        <v>71.239000000000004</v>
      </c>
      <c r="G24" s="61">
        <v>22.436</v>
      </c>
      <c r="I24" s="60">
        <v>0</v>
      </c>
      <c r="J24" s="61">
        <v>0</v>
      </c>
    </row>
    <row r="25" spans="1:10" ht="12.75" customHeight="1" x14ac:dyDescent="0.2">
      <c r="A25" s="14"/>
      <c r="B25" s="455" t="s">
        <v>31</v>
      </c>
      <c r="C25" s="456"/>
      <c r="D25" s="60">
        <v>68.5</v>
      </c>
      <c r="E25" s="61">
        <v>27.73901</v>
      </c>
      <c r="F25" s="60">
        <v>15</v>
      </c>
      <c r="G25" s="61">
        <v>25.024999999999999</v>
      </c>
      <c r="I25" s="60">
        <v>0</v>
      </c>
      <c r="J25" s="61">
        <v>0</v>
      </c>
    </row>
    <row r="26" spans="1:10" ht="12.75" customHeight="1" x14ac:dyDescent="0.2">
      <c r="A26" s="14">
        <v>1</v>
      </c>
      <c r="B26" s="455" t="s">
        <v>32</v>
      </c>
      <c r="C26" s="456"/>
      <c r="D26" s="60">
        <v>53.373190000000001</v>
      </c>
      <c r="E26" s="61">
        <v>44.774850000000001</v>
      </c>
      <c r="F26" s="60">
        <v>10.305</v>
      </c>
      <c r="G26" s="61">
        <v>24.741</v>
      </c>
      <c r="I26" s="60">
        <v>13.65404</v>
      </c>
      <c r="J26" s="61">
        <v>0</v>
      </c>
    </row>
    <row r="27" spans="1:10" ht="12.75" customHeight="1" x14ac:dyDescent="0.2">
      <c r="A27" s="14">
        <v>1</v>
      </c>
      <c r="B27" s="388" t="s">
        <v>33</v>
      </c>
      <c r="C27" s="388"/>
      <c r="D27" s="62">
        <v>50</v>
      </c>
      <c r="E27" s="224">
        <v>18.89744</v>
      </c>
      <c r="F27" s="62">
        <v>55.5</v>
      </c>
      <c r="G27" s="224">
        <v>5.3559999999999999</v>
      </c>
      <c r="I27" s="60">
        <v>68.5</v>
      </c>
      <c r="J27" s="61">
        <v>0</v>
      </c>
    </row>
    <row r="28" spans="1:10" ht="12.75" customHeight="1" x14ac:dyDescent="0.2">
      <c r="A28" s="14">
        <v>1</v>
      </c>
      <c r="B28" s="388" t="s">
        <v>34</v>
      </c>
      <c r="C28" s="388"/>
      <c r="D28" s="62">
        <v>38.07976</v>
      </c>
      <c r="E28" s="224">
        <v>34.671129999999998</v>
      </c>
      <c r="F28" s="62">
        <v>72.887</v>
      </c>
      <c r="G28" s="224">
        <v>15.183999999999999</v>
      </c>
      <c r="I28" s="60">
        <v>103.37318999999999</v>
      </c>
      <c r="J28" s="61">
        <v>0</v>
      </c>
    </row>
    <row r="29" spans="1:10" ht="12.75" customHeight="1" x14ac:dyDescent="0.2">
      <c r="A29" s="14">
        <v>1</v>
      </c>
      <c r="B29" s="388" t="s">
        <v>35</v>
      </c>
      <c r="C29" s="388"/>
      <c r="D29" s="62">
        <v>102.7732</v>
      </c>
      <c r="E29" s="224">
        <v>155.79667000000001</v>
      </c>
      <c r="F29" s="62">
        <v>109.45099999999999</v>
      </c>
      <c r="G29" s="224">
        <v>7.5529999999999999</v>
      </c>
      <c r="I29" s="60">
        <v>38.07976</v>
      </c>
      <c r="J29" s="61">
        <v>0</v>
      </c>
    </row>
    <row r="30" spans="1:10" ht="12.75" customHeight="1" x14ac:dyDescent="0.2">
      <c r="A30" s="14">
        <v>1</v>
      </c>
      <c r="B30" s="388" t="s">
        <v>36</v>
      </c>
      <c r="C30" s="388"/>
      <c r="D30" s="62">
        <v>64.251609999999999</v>
      </c>
      <c r="E30" s="224">
        <v>91.730649999999997</v>
      </c>
      <c r="F30" s="62">
        <v>113.996</v>
      </c>
      <c r="G30" s="224">
        <v>139.88900000000001</v>
      </c>
      <c r="I30" s="60">
        <v>102.7732</v>
      </c>
      <c r="J30" s="61">
        <v>0</v>
      </c>
    </row>
    <row r="31" spans="1:10" ht="12.75" customHeight="1" x14ac:dyDescent="0.2">
      <c r="A31" s="14">
        <v>1</v>
      </c>
      <c r="B31" s="455" t="s">
        <v>37</v>
      </c>
      <c r="C31" s="456"/>
      <c r="D31" s="60">
        <v>405.74761999999998</v>
      </c>
      <c r="E31" s="61">
        <v>182.10719</v>
      </c>
      <c r="F31" s="60">
        <v>344.43200000000002</v>
      </c>
      <c r="G31" s="61">
        <v>346.02300000000002</v>
      </c>
      <c r="I31" s="60">
        <v>389.27179999999998</v>
      </c>
      <c r="J31" s="61">
        <v>0</v>
      </c>
    </row>
    <row r="32" spans="1:10" ht="12.75" customHeight="1" x14ac:dyDescent="0.2">
      <c r="B32" s="455" t="s">
        <v>38</v>
      </c>
      <c r="C32" s="456"/>
      <c r="D32" s="60">
        <v>509.01366999999999</v>
      </c>
      <c r="E32" s="61">
        <v>862.22066000000007</v>
      </c>
      <c r="F32" s="60">
        <v>766.36</v>
      </c>
      <c r="G32" s="61">
        <v>1015.698</v>
      </c>
      <c r="I32" s="60">
        <v>589.74109999999996</v>
      </c>
      <c r="J32" s="61">
        <v>0</v>
      </c>
    </row>
    <row r="33" spans="1:10" ht="12.75" customHeight="1" x14ac:dyDescent="0.2">
      <c r="A33" s="14">
        <v>2</v>
      </c>
    </row>
    <row r="34" spans="1:10" ht="0.2" customHeight="1" x14ac:dyDescent="0.2">
      <c r="A34" s="14">
        <v>2</v>
      </c>
      <c r="B34" s="20" t="s">
        <v>20</v>
      </c>
      <c r="C34" s="55"/>
      <c r="D34" s="459" t="str">
        <f>AktQuartKurz&amp;" "&amp;AktJahr</f>
        <v>Q3 2022</v>
      </c>
      <c r="E34" s="440"/>
      <c r="F34" s="457" t="str">
        <f>AktQuartKurz&amp;" "&amp;(AktJahr-1)</f>
        <v>Q3 2021</v>
      </c>
      <c r="G34" s="446"/>
      <c r="I34" s="235" t="str">
        <f>AktQuartKurz&amp;" "&amp;AktJahr&amp;CHAR(10)&amp;
"Mat-Ex (12 months)*"</f>
        <v>Q3 2022
Mat-Ex (12 months)*</v>
      </c>
      <c r="J34" s="235" t="str">
        <f>AktQuartKurz&amp;" "&amp;(AktJahr-1)&amp;"**"&amp;CHAR(10)&amp;
"Mat-Ex (12 months)*"</f>
        <v>Q3 2021**
Mat-Ex (12 months)*</v>
      </c>
    </row>
    <row r="35" spans="1:10" ht="0.2" customHeight="1" x14ac:dyDescent="0.2">
      <c r="A35" s="14">
        <v>2</v>
      </c>
      <c r="B35" s="460"/>
      <c r="C35" s="446"/>
      <c r="D35" s="56" t="s">
        <v>27</v>
      </c>
      <c r="E35" s="57" t="s">
        <v>28</v>
      </c>
      <c r="F35" s="56" t="str">
        <f>D35</f>
        <v>Pfandbriefe outstanding</v>
      </c>
      <c r="G35" s="57" t="str">
        <f>E35</f>
        <v>Cover pool</v>
      </c>
      <c r="I35" s="56" t="s">
        <v>27</v>
      </c>
      <c r="J35" s="57" t="str">
        <f>I35</f>
        <v>Pfandbriefe outstanding</v>
      </c>
    </row>
    <row r="36" spans="1:10" ht="0.2" customHeight="1" x14ac:dyDescent="0.2">
      <c r="A36" s="14">
        <v>2</v>
      </c>
      <c r="B36" s="458" t="s">
        <v>29</v>
      </c>
      <c r="C36" s="444"/>
      <c r="D36" s="58" t="str">
        <f>Einheit_Waehrung</f>
        <v>€ mn.</v>
      </c>
      <c r="E36" s="59" t="str">
        <f>D36</f>
        <v>€ mn.</v>
      </c>
      <c r="F36" s="58" t="str">
        <f>D36</f>
        <v>€ mn.</v>
      </c>
      <c r="G36" s="59" t="str">
        <f>D36</f>
        <v>€ mn.</v>
      </c>
      <c r="I36" s="58" t="str">
        <f>D36</f>
        <v>€ mn.</v>
      </c>
      <c r="J36" s="59" t="str">
        <f>I36</f>
        <v>€ mn.</v>
      </c>
    </row>
    <row r="37" spans="1:10" ht="0.2" customHeight="1" x14ac:dyDescent="0.2">
      <c r="A37" s="14"/>
      <c r="B37" s="455" t="s">
        <v>30</v>
      </c>
      <c r="C37" s="456"/>
      <c r="D37" s="60">
        <v>0</v>
      </c>
      <c r="E37" s="61">
        <v>0</v>
      </c>
      <c r="F37" s="60">
        <v>0</v>
      </c>
      <c r="G37" s="61">
        <v>0</v>
      </c>
      <c r="I37" s="60">
        <v>0</v>
      </c>
      <c r="J37" s="61">
        <v>0</v>
      </c>
    </row>
    <row r="38" spans="1:10" ht="0.2" customHeight="1" x14ac:dyDescent="0.2">
      <c r="A38" s="14">
        <v>2</v>
      </c>
      <c r="B38" s="455" t="s">
        <v>31</v>
      </c>
      <c r="C38" s="456"/>
      <c r="D38" s="60">
        <v>0</v>
      </c>
      <c r="E38" s="61">
        <v>0</v>
      </c>
      <c r="F38" s="60">
        <v>0</v>
      </c>
      <c r="G38" s="61">
        <v>0</v>
      </c>
      <c r="I38" s="60">
        <v>0</v>
      </c>
      <c r="J38" s="61">
        <v>0</v>
      </c>
    </row>
    <row r="39" spans="1:10" ht="0.2" customHeight="1" x14ac:dyDescent="0.2">
      <c r="A39" s="14">
        <v>2</v>
      </c>
      <c r="B39" s="455" t="s">
        <v>32</v>
      </c>
      <c r="C39" s="456"/>
      <c r="D39" s="60">
        <v>0</v>
      </c>
      <c r="E39" s="61">
        <v>0</v>
      </c>
      <c r="F39" s="60">
        <v>0</v>
      </c>
      <c r="G39" s="61">
        <v>0</v>
      </c>
      <c r="I39" s="60">
        <v>0</v>
      </c>
      <c r="J39" s="61">
        <v>0</v>
      </c>
    </row>
    <row r="40" spans="1:10" ht="0.2" customHeight="1" x14ac:dyDescent="0.2">
      <c r="A40" s="14">
        <v>2</v>
      </c>
      <c r="B40" s="388" t="s">
        <v>33</v>
      </c>
      <c r="C40" s="388"/>
      <c r="D40" s="62">
        <v>0</v>
      </c>
      <c r="E40" s="224">
        <v>0</v>
      </c>
      <c r="F40" s="62">
        <v>0</v>
      </c>
      <c r="G40" s="224">
        <v>0</v>
      </c>
      <c r="I40" s="60">
        <v>0</v>
      </c>
      <c r="J40" s="61">
        <v>0</v>
      </c>
    </row>
    <row r="41" spans="1:10" ht="0.2" customHeight="1" x14ac:dyDescent="0.2">
      <c r="A41" s="14">
        <v>2</v>
      </c>
      <c r="B41" s="388" t="s">
        <v>34</v>
      </c>
      <c r="C41" s="388"/>
      <c r="D41" s="62">
        <v>0</v>
      </c>
      <c r="E41" s="224">
        <v>0</v>
      </c>
      <c r="F41" s="62">
        <v>0</v>
      </c>
      <c r="G41" s="224">
        <v>0</v>
      </c>
      <c r="I41" s="60">
        <v>0</v>
      </c>
      <c r="J41" s="61">
        <v>0</v>
      </c>
    </row>
    <row r="42" spans="1:10" ht="0.2" customHeight="1" x14ac:dyDescent="0.2">
      <c r="A42" s="14">
        <v>2</v>
      </c>
      <c r="B42" s="388" t="s">
        <v>35</v>
      </c>
      <c r="C42" s="388"/>
      <c r="D42" s="62">
        <v>0</v>
      </c>
      <c r="E42" s="224">
        <v>0</v>
      </c>
      <c r="F42" s="62">
        <v>0</v>
      </c>
      <c r="G42" s="224">
        <v>0</v>
      </c>
      <c r="I42" s="60">
        <v>0</v>
      </c>
      <c r="J42" s="61">
        <v>0</v>
      </c>
    </row>
    <row r="43" spans="1:10" ht="0.2" customHeight="1" x14ac:dyDescent="0.2">
      <c r="A43" s="14">
        <v>2</v>
      </c>
      <c r="B43" s="388" t="s">
        <v>36</v>
      </c>
      <c r="C43" s="388"/>
      <c r="D43" s="62">
        <v>0</v>
      </c>
      <c r="E43" s="224">
        <v>0</v>
      </c>
      <c r="F43" s="62">
        <v>0</v>
      </c>
      <c r="G43" s="224">
        <v>0</v>
      </c>
      <c r="I43" s="60">
        <v>0</v>
      </c>
      <c r="J43" s="61">
        <v>0</v>
      </c>
    </row>
    <row r="44" spans="1:10" ht="0.2" customHeight="1" x14ac:dyDescent="0.2">
      <c r="B44" s="455" t="s">
        <v>37</v>
      </c>
      <c r="C44" s="456"/>
      <c r="D44" s="60">
        <v>0</v>
      </c>
      <c r="E44" s="61">
        <v>0</v>
      </c>
      <c r="F44" s="60">
        <v>0</v>
      </c>
      <c r="G44" s="61">
        <v>0</v>
      </c>
      <c r="I44" s="60">
        <v>0</v>
      </c>
      <c r="J44" s="61">
        <v>0</v>
      </c>
    </row>
    <row r="45" spans="1:10" ht="0.2" customHeight="1" x14ac:dyDescent="0.2">
      <c r="A45" s="14">
        <v>3</v>
      </c>
      <c r="B45" s="455" t="s">
        <v>38</v>
      </c>
      <c r="C45" s="456"/>
      <c r="D45" s="60">
        <v>0</v>
      </c>
      <c r="E45" s="61">
        <v>0</v>
      </c>
      <c r="F45" s="60">
        <v>0</v>
      </c>
      <c r="G45" s="61">
        <v>0</v>
      </c>
      <c r="I45" s="60">
        <v>0</v>
      </c>
      <c r="J45" s="61">
        <v>0</v>
      </c>
    </row>
    <row r="46" spans="1:10" ht="0.2" customHeight="1" x14ac:dyDescent="0.2">
      <c r="A46" s="14">
        <v>3</v>
      </c>
    </row>
    <row r="47" spans="1:10" ht="0.2" customHeight="1" x14ac:dyDescent="0.2">
      <c r="A47" s="14">
        <v>3</v>
      </c>
      <c r="B47" s="20" t="s">
        <v>21</v>
      </c>
      <c r="C47" s="55"/>
      <c r="D47" s="459" t="str">
        <f>AktQuartKurz&amp;" "&amp;AktJahr</f>
        <v>Q3 2022</v>
      </c>
      <c r="E47" s="440"/>
      <c r="F47" s="457" t="str">
        <f>AktQuartKurz&amp;" "&amp;(AktJahr-1)</f>
        <v>Q3 2021</v>
      </c>
      <c r="G47" s="446"/>
      <c r="I47" s="235" t="str">
        <f>AktQuartKurz&amp;" "&amp;AktJahr&amp;CHAR(10)&amp;
"Mat-Ex (12 months)*"</f>
        <v>Q3 2022
Mat-Ex (12 months)*</v>
      </c>
      <c r="J47" s="235" t="str">
        <f>AktQuartKurz&amp;" "&amp;(AktJahr-1)&amp;"**"&amp;CHAR(10)&amp;
"Mat-Ex (12 months)*"</f>
        <v>Q3 2021**
Mat-Ex (12 months)*</v>
      </c>
    </row>
    <row r="48" spans="1:10" ht="0.2" customHeight="1" x14ac:dyDescent="0.2">
      <c r="A48" s="14">
        <v>3</v>
      </c>
      <c r="B48" s="387"/>
      <c r="C48" s="63"/>
      <c r="D48" s="56" t="s">
        <v>27</v>
      </c>
      <c r="E48" s="57" t="s">
        <v>28</v>
      </c>
      <c r="F48" s="56" t="str">
        <f>D48</f>
        <v>Pfandbriefe outstanding</v>
      </c>
      <c r="G48" s="57" t="str">
        <f>E48</f>
        <v>Cover pool</v>
      </c>
      <c r="I48" s="56" t="s">
        <v>27</v>
      </c>
      <c r="J48" s="57" t="str">
        <f>I48</f>
        <v>Pfandbriefe outstanding</v>
      </c>
    </row>
    <row r="49" spans="1:10" ht="0.2" customHeight="1" x14ac:dyDescent="0.2">
      <c r="A49" s="14"/>
      <c r="B49" s="458" t="s">
        <v>29</v>
      </c>
      <c r="C49" s="444"/>
      <c r="D49" s="58" t="str">
        <f>Einheit_Waehrung</f>
        <v>€ mn.</v>
      </c>
      <c r="E49" s="59" t="str">
        <f>D49</f>
        <v>€ mn.</v>
      </c>
      <c r="F49" s="58" t="str">
        <f>D49</f>
        <v>€ mn.</v>
      </c>
      <c r="G49" s="59" t="str">
        <f>D49</f>
        <v>€ mn.</v>
      </c>
      <c r="I49" s="58" t="str">
        <f>D49</f>
        <v>€ mn.</v>
      </c>
      <c r="J49" s="59" t="str">
        <f>I49</f>
        <v>€ mn.</v>
      </c>
    </row>
    <row r="50" spans="1:10" ht="0.2" customHeight="1" x14ac:dyDescent="0.2">
      <c r="A50" s="14">
        <v>3</v>
      </c>
      <c r="B50" s="455" t="s">
        <v>30</v>
      </c>
      <c r="C50" s="456"/>
      <c r="D50" s="60">
        <v>0</v>
      </c>
      <c r="E50" s="61">
        <v>0</v>
      </c>
      <c r="F50" s="60">
        <v>0</v>
      </c>
      <c r="G50" s="61">
        <v>0</v>
      </c>
      <c r="I50" s="60">
        <v>0</v>
      </c>
      <c r="J50" s="61">
        <v>0</v>
      </c>
    </row>
    <row r="51" spans="1:10" ht="0.2" customHeight="1" x14ac:dyDescent="0.2">
      <c r="A51" s="14">
        <v>3</v>
      </c>
      <c r="B51" s="455" t="s">
        <v>31</v>
      </c>
      <c r="C51" s="456"/>
      <c r="D51" s="60">
        <v>0</v>
      </c>
      <c r="E51" s="61">
        <v>0</v>
      </c>
      <c r="F51" s="60">
        <v>0</v>
      </c>
      <c r="G51" s="61">
        <v>0</v>
      </c>
      <c r="I51" s="60">
        <v>0</v>
      </c>
      <c r="J51" s="61">
        <v>0</v>
      </c>
    </row>
    <row r="52" spans="1:10" ht="0.2" customHeight="1" x14ac:dyDescent="0.2">
      <c r="A52" s="14">
        <v>3</v>
      </c>
      <c r="B52" s="455" t="s">
        <v>32</v>
      </c>
      <c r="C52" s="456"/>
      <c r="D52" s="60">
        <v>0</v>
      </c>
      <c r="E52" s="61">
        <v>0</v>
      </c>
      <c r="F52" s="60">
        <v>0</v>
      </c>
      <c r="G52" s="61">
        <v>0</v>
      </c>
      <c r="I52" s="60">
        <v>0</v>
      </c>
      <c r="J52" s="61">
        <v>0</v>
      </c>
    </row>
    <row r="53" spans="1:10" ht="0.2" customHeight="1" x14ac:dyDescent="0.2">
      <c r="A53" s="14">
        <v>3</v>
      </c>
      <c r="B53" s="388" t="s">
        <v>33</v>
      </c>
      <c r="C53" s="388"/>
      <c r="D53" s="62">
        <v>0</v>
      </c>
      <c r="E53" s="224">
        <v>0</v>
      </c>
      <c r="F53" s="62">
        <v>0</v>
      </c>
      <c r="G53" s="224">
        <v>0</v>
      </c>
      <c r="I53" s="60">
        <v>0</v>
      </c>
      <c r="J53" s="61">
        <v>0</v>
      </c>
    </row>
    <row r="54" spans="1:10" ht="0.2" customHeight="1" x14ac:dyDescent="0.2">
      <c r="A54" s="14">
        <v>3</v>
      </c>
      <c r="B54" s="388" t="s">
        <v>34</v>
      </c>
      <c r="C54" s="388"/>
      <c r="D54" s="62">
        <v>0</v>
      </c>
      <c r="E54" s="224">
        <v>0</v>
      </c>
      <c r="F54" s="62">
        <v>0</v>
      </c>
      <c r="G54" s="224">
        <v>0</v>
      </c>
      <c r="I54" s="60">
        <v>0</v>
      </c>
      <c r="J54" s="61">
        <v>0</v>
      </c>
    </row>
    <row r="55" spans="1:10" ht="0.2" customHeight="1" x14ac:dyDescent="0.2">
      <c r="A55" s="14">
        <v>3</v>
      </c>
      <c r="B55" s="388" t="s">
        <v>35</v>
      </c>
      <c r="C55" s="388"/>
      <c r="D55" s="62">
        <v>0</v>
      </c>
      <c r="E55" s="224">
        <v>0</v>
      </c>
      <c r="F55" s="62">
        <v>0</v>
      </c>
      <c r="G55" s="224">
        <v>0</v>
      </c>
      <c r="I55" s="60">
        <v>0</v>
      </c>
      <c r="J55" s="61">
        <v>0</v>
      </c>
    </row>
    <row r="56" spans="1:10" ht="0.2" customHeight="1" x14ac:dyDescent="0.2">
      <c r="B56" s="388" t="s">
        <v>36</v>
      </c>
      <c r="C56" s="388"/>
      <c r="D56" s="62">
        <v>0</v>
      </c>
      <c r="E56" s="224">
        <v>0</v>
      </c>
      <c r="F56" s="62">
        <v>0</v>
      </c>
      <c r="G56" s="224">
        <v>0</v>
      </c>
      <c r="I56" s="60">
        <v>0</v>
      </c>
      <c r="J56" s="61">
        <v>0</v>
      </c>
    </row>
    <row r="57" spans="1:10" ht="0.2" customHeight="1" x14ac:dyDescent="0.2">
      <c r="B57" s="455" t="s">
        <v>37</v>
      </c>
      <c r="C57" s="456"/>
      <c r="D57" s="60">
        <v>0</v>
      </c>
      <c r="E57" s="61">
        <v>0</v>
      </c>
      <c r="F57" s="60">
        <v>0</v>
      </c>
      <c r="G57" s="61">
        <v>0</v>
      </c>
      <c r="I57" s="60">
        <v>0</v>
      </c>
      <c r="J57" s="61">
        <v>0</v>
      </c>
    </row>
    <row r="58" spans="1:10" ht="0.2" customHeight="1" x14ac:dyDescent="0.2">
      <c r="B58" s="455" t="s">
        <v>38</v>
      </c>
      <c r="C58" s="456"/>
      <c r="D58" s="60">
        <v>0</v>
      </c>
      <c r="E58" s="61">
        <v>0</v>
      </c>
      <c r="F58" s="60">
        <v>0</v>
      </c>
      <c r="G58" s="61">
        <v>0</v>
      </c>
      <c r="I58" s="60">
        <v>0</v>
      </c>
      <c r="J58" s="61">
        <v>0</v>
      </c>
    </row>
    <row r="59" spans="1:10" ht="0.2" customHeight="1" x14ac:dyDescent="0.2"/>
    <row r="63" spans="1:10" x14ac:dyDescent="0.2">
      <c r="B63" s="447" t="s">
        <v>39</v>
      </c>
      <c r="C63" s="448"/>
      <c r="D63" s="448"/>
      <c r="E63" s="448"/>
      <c r="F63" s="448"/>
      <c r="G63" s="448"/>
    </row>
    <row r="64" spans="1:10" ht="13.5" customHeight="1" thickBot="1" x14ac:dyDescent="0.25">
      <c r="B64" s="167"/>
      <c r="C64" s="168"/>
      <c r="D64" s="449" t="str">
        <f>AktQuartKurz&amp;" "&amp;AktJahr</f>
        <v>Q3 2022</v>
      </c>
      <c r="E64" s="446"/>
      <c r="F64" s="452" t="str">
        <f>AktQuartKurz&amp;" "&amp;(AktJahr-1)&amp;"**"</f>
        <v>Q3 2021**</v>
      </c>
      <c r="G64" s="446"/>
    </row>
    <row r="65" spans="2:10" ht="185.25" customHeight="1" thickBot="1" x14ac:dyDescent="0.25">
      <c r="B65" s="236" t="s">
        <v>40</v>
      </c>
      <c r="C65" s="210" t="s">
        <v>41</v>
      </c>
      <c r="D65" s="450" t="s">
        <v>42</v>
      </c>
      <c r="E65" s="451"/>
      <c r="F65" s="453"/>
      <c r="G65" s="454"/>
    </row>
    <row r="66" spans="2:10" ht="382.5" customHeight="1" thickBot="1" x14ac:dyDescent="0.25">
      <c r="B66" s="236" t="s">
        <v>43</v>
      </c>
      <c r="C66" s="393"/>
      <c r="D66" s="450" t="s">
        <v>44</v>
      </c>
      <c r="E66" s="451"/>
      <c r="F66" s="453"/>
      <c r="G66" s="454"/>
    </row>
    <row r="69" spans="2:10" ht="28.5" customHeight="1" x14ac:dyDescent="0.2">
      <c r="B69" s="445" t="s">
        <v>45</v>
      </c>
      <c r="C69" s="446"/>
      <c r="D69" s="446"/>
      <c r="E69" s="446"/>
      <c r="F69" s="446"/>
      <c r="G69" s="446"/>
      <c r="H69" s="446"/>
      <c r="I69" s="446"/>
      <c r="J69" s="446"/>
    </row>
    <row r="70" spans="2:10" x14ac:dyDescent="0.2">
      <c r="B70" s="445" t="s">
        <v>46</v>
      </c>
      <c r="C70" s="446"/>
      <c r="D70" s="446"/>
      <c r="E70" s="446"/>
      <c r="F70" s="446"/>
      <c r="G70" s="446"/>
      <c r="H70" s="446"/>
      <c r="I70" s="446"/>
      <c r="J70" s="446"/>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2" sqref="B2"/>
    </sheetView>
  </sheetViews>
  <sheetFormatPr baseColWidth="10" defaultColWidth="9.140625" defaultRowHeight="12.75" x14ac:dyDescent="0.2"/>
  <cols>
    <col min="1" max="1" width="0.85546875" style="386" customWidth="1"/>
    <col min="2" max="2" width="38.7109375" style="386" customWidth="1"/>
    <col min="3" max="3" width="2.7109375" style="386" customWidth="1"/>
    <col min="4" max="5" width="23.7109375" style="386" customWidth="1"/>
    <col min="6" max="6" width="3.140625" style="386" customWidth="1"/>
    <col min="7" max="257" width="11.42578125" style="386" customWidth="1"/>
    <col min="258" max="1025" width="11.42578125" style="390" customWidth="1"/>
  </cols>
  <sheetData>
    <row r="1" spans="1:5" ht="5.0999999999999996" customHeight="1" x14ac:dyDescent="0.2"/>
    <row r="2" spans="1:5" ht="12.75" customHeight="1" x14ac:dyDescent="0.2">
      <c r="B2" s="5" t="s">
        <v>47</v>
      </c>
      <c r="C2" s="5"/>
      <c r="D2" s="5"/>
      <c r="E2" s="5"/>
    </row>
    <row r="3" spans="1:5" ht="12.75" customHeight="1" x14ac:dyDescent="0.2">
      <c r="B3" s="6"/>
      <c r="C3" s="6"/>
      <c r="D3" s="6"/>
      <c r="E3" s="6"/>
    </row>
    <row r="4" spans="1:5" ht="12.75" customHeight="1" x14ac:dyDescent="0.2">
      <c r="B4" s="408" t="s">
        <v>48</v>
      </c>
      <c r="C4" s="408"/>
      <c r="D4" s="408"/>
      <c r="E4" s="408"/>
    </row>
    <row r="5" spans="1:5" ht="12.75" customHeight="1" x14ac:dyDescent="0.2">
      <c r="B5" s="466" t="str">
        <f>UebInstitutQuartal</f>
        <v>Q3 2022</v>
      </c>
      <c r="C5" s="462"/>
      <c r="D5" s="462"/>
      <c r="E5" s="462"/>
    </row>
    <row r="6" spans="1:5" ht="12.75" customHeight="1" x14ac:dyDescent="0.2"/>
    <row r="7" spans="1:5" ht="12.75" customHeight="1" x14ac:dyDescent="0.2">
      <c r="A7" s="14">
        <v>0</v>
      </c>
      <c r="B7" s="409" t="s">
        <v>49</v>
      </c>
      <c r="C7" s="409"/>
      <c r="D7" s="65" t="str">
        <f>AktQuartKurz&amp;" "&amp;AktJahr</f>
        <v>Q3 2022</v>
      </c>
      <c r="E7" s="65" t="str">
        <f>AktQuartKurz&amp;" "&amp;(AktJahr-1)</f>
        <v>Q3 2021</v>
      </c>
    </row>
    <row r="8" spans="1:5" ht="12.75" customHeight="1" x14ac:dyDescent="0.2">
      <c r="A8" s="14">
        <v>0</v>
      </c>
      <c r="B8" s="410"/>
      <c r="C8" s="410"/>
      <c r="D8" s="67" t="str">
        <f>Einheit_Waehrung</f>
        <v>€ mn.</v>
      </c>
      <c r="E8" s="67" t="str">
        <f>D8</f>
        <v>€ mn.</v>
      </c>
    </row>
    <row r="9" spans="1:5" ht="12.75" customHeight="1" x14ac:dyDescent="0.2">
      <c r="A9" s="14">
        <v>0</v>
      </c>
      <c r="B9" s="68" t="s">
        <v>50</v>
      </c>
      <c r="C9" s="68"/>
      <c r="D9" s="60">
        <v>19379.864670999999</v>
      </c>
      <c r="E9" s="69">
        <v>18678.134999999998</v>
      </c>
    </row>
    <row r="10" spans="1:5" ht="12.75" customHeight="1" x14ac:dyDescent="0.2">
      <c r="A10" s="14">
        <v>0</v>
      </c>
      <c r="B10" s="70" t="s">
        <v>51</v>
      </c>
      <c r="C10" s="70"/>
      <c r="D10" s="60">
        <v>4948.2356799999998</v>
      </c>
      <c r="E10" s="69">
        <v>3689.4059999999999</v>
      </c>
    </row>
    <row r="11" spans="1:5" ht="12.75" customHeight="1" x14ac:dyDescent="0.2">
      <c r="A11" s="14"/>
      <c r="B11" s="70" t="s">
        <v>52</v>
      </c>
      <c r="C11" s="70"/>
      <c r="D11" s="60">
        <v>2344.16336</v>
      </c>
      <c r="E11" s="69">
        <v>2347.3809999999999</v>
      </c>
    </row>
    <row r="12" spans="1:5" ht="12.75" customHeight="1" x14ac:dyDescent="0.2">
      <c r="A12" s="14">
        <v>0</v>
      </c>
      <c r="B12" s="70" t="s">
        <v>53</v>
      </c>
      <c r="C12" s="70"/>
      <c r="D12" s="60">
        <v>6917.58133</v>
      </c>
      <c r="E12" s="69">
        <v>6124.47</v>
      </c>
    </row>
    <row r="13" spans="1:5" ht="12.75" customHeight="1" x14ac:dyDescent="0.2">
      <c r="A13" s="14">
        <v>0</v>
      </c>
      <c r="B13" s="71" t="s">
        <v>54</v>
      </c>
      <c r="C13" s="71"/>
      <c r="D13" s="62">
        <f>SUM(D9:D12)</f>
        <v>33589.845041</v>
      </c>
      <c r="E13" s="72">
        <f>SUM(E9:E12)</f>
        <v>30839.392</v>
      </c>
    </row>
    <row r="14" spans="1:5" ht="12.75" customHeight="1" x14ac:dyDescent="0.2"/>
    <row r="16" spans="1:5" s="394" customFormat="1" ht="12.75" customHeight="1" x14ac:dyDescent="0.2">
      <c r="B16" s="466" t="s">
        <v>55</v>
      </c>
      <c r="C16" s="467"/>
      <c r="D16" s="467"/>
      <c r="E16" s="467"/>
    </row>
    <row r="17" spans="1:5" s="394" customFormat="1" ht="12.75" customHeight="1" x14ac:dyDescent="0.2">
      <c r="B17" s="466" t="str">
        <f>UebInstitutQuartal</f>
        <v>Q3 2022</v>
      </c>
      <c r="C17" s="467"/>
      <c r="D17" s="467"/>
      <c r="E17" s="467"/>
    </row>
    <row r="18" spans="1:5" ht="12.75" customHeight="1" x14ac:dyDescent="0.2"/>
    <row r="19" spans="1:5" ht="12.75" customHeight="1" x14ac:dyDescent="0.2">
      <c r="A19" s="14">
        <v>1</v>
      </c>
      <c r="B19" s="409" t="s">
        <v>49</v>
      </c>
      <c r="C19" s="409"/>
      <c r="D19" s="73" t="str">
        <f>AktQuartKurz&amp;" "&amp;AktJahr</f>
        <v>Q3 2022</v>
      </c>
      <c r="E19" s="65" t="str">
        <f>AktQuartKurz&amp;" "&amp;(AktJahr-1)</f>
        <v>Q3 2021</v>
      </c>
    </row>
    <row r="20" spans="1:5" ht="12.75" customHeight="1" x14ac:dyDescent="0.2">
      <c r="A20" s="14">
        <v>1</v>
      </c>
      <c r="B20" s="410"/>
      <c r="C20" s="410"/>
      <c r="D20" s="67" t="str">
        <f>Einheit_Waehrung</f>
        <v>€ mn.</v>
      </c>
      <c r="E20" s="67" t="str">
        <f>D20</f>
        <v>€ mn.</v>
      </c>
    </row>
    <row r="21" spans="1:5" ht="12.75" customHeight="1" x14ac:dyDescent="0.2">
      <c r="A21" s="14">
        <v>1</v>
      </c>
      <c r="B21" s="68" t="s">
        <v>56</v>
      </c>
      <c r="C21" s="68"/>
      <c r="D21" s="60">
        <v>68.534729999999996</v>
      </c>
      <c r="E21" s="61">
        <v>105.78100000000001</v>
      </c>
    </row>
    <row r="22" spans="1:5" ht="12.75" customHeight="1" x14ac:dyDescent="0.2">
      <c r="A22" s="14">
        <v>1</v>
      </c>
      <c r="B22" s="70" t="s">
        <v>57</v>
      </c>
      <c r="C22" s="70"/>
      <c r="D22" s="62">
        <v>400</v>
      </c>
      <c r="E22" s="72">
        <v>446.01100000000002</v>
      </c>
    </row>
    <row r="23" spans="1:5" ht="12.75" customHeight="1" x14ac:dyDescent="0.2">
      <c r="A23" s="14">
        <v>1</v>
      </c>
      <c r="B23" s="70" t="s">
        <v>58</v>
      </c>
      <c r="C23" s="74"/>
      <c r="D23" s="75">
        <v>975.11292000000003</v>
      </c>
      <c r="E23" s="76">
        <v>1050.1130000000001</v>
      </c>
    </row>
    <row r="24" spans="1:5" ht="12.75" customHeight="1" x14ac:dyDescent="0.2">
      <c r="A24" s="14">
        <v>1</v>
      </c>
      <c r="B24" s="71" t="s">
        <v>54</v>
      </c>
      <c r="C24" s="71"/>
      <c r="D24" s="62">
        <f>SUM(D21:D23)</f>
        <v>1443.6476499999999</v>
      </c>
      <c r="E24" s="72">
        <f>SUM(E21:E23)</f>
        <v>1601.9050000000002</v>
      </c>
    </row>
    <row r="25" spans="1:5" ht="12.75" customHeight="1" x14ac:dyDescent="0.2"/>
    <row r="26" spans="1:5" ht="12.75" hidden="1" customHeight="1" x14ac:dyDescent="0.2"/>
    <row r="27" spans="1:5" ht="12.75" customHeight="1" x14ac:dyDescent="0.2"/>
    <row r="28" spans="1:5" s="394" customFormat="1" ht="0.2" customHeight="1" x14ac:dyDescent="0.2">
      <c r="B28" s="464" t="s">
        <v>59</v>
      </c>
      <c r="C28" s="465"/>
      <c r="D28" s="465"/>
      <c r="E28" s="465"/>
    </row>
    <row r="29" spans="1:5" s="394" customFormat="1" ht="0.2" customHeight="1" x14ac:dyDescent="0.2">
      <c r="B29" s="464" t="str">
        <f>UebInstitutQuartal</f>
        <v>Q3 2022</v>
      </c>
      <c r="C29" s="465"/>
      <c r="D29" s="465"/>
      <c r="E29" s="465"/>
    </row>
    <row r="30" spans="1:5" ht="0.2" customHeight="1" x14ac:dyDescent="0.2"/>
    <row r="31" spans="1:5" ht="0.2" customHeight="1" x14ac:dyDescent="0.2">
      <c r="A31" s="14">
        <v>2</v>
      </c>
      <c r="B31" s="64" t="s">
        <v>49</v>
      </c>
      <c r="C31" s="64"/>
      <c r="D31" s="73" t="str">
        <f>AktQuartKurz&amp;" "&amp;AktJahr</f>
        <v>Q3 2022</v>
      </c>
      <c r="E31" s="65" t="str">
        <f>AktQuartKurz&amp;" "&amp;(AktJahr-1)</f>
        <v>Q3 2021</v>
      </c>
    </row>
    <row r="32" spans="1:5" ht="0.2" customHeight="1" x14ac:dyDescent="0.2">
      <c r="A32" s="14">
        <v>2</v>
      </c>
      <c r="B32" s="66"/>
      <c r="C32" s="66"/>
      <c r="D32" s="67" t="str">
        <f>Einheit_Waehrung</f>
        <v>€ mn.</v>
      </c>
      <c r="E32" s="67" t="str">
        <f>D32</f>
        <v>€ mn.</v>
      </c>
    </row>
    <row r="33" spans="1:5" ht="0.2" customHeight="1" x14ac:dyDescent="0.2">
      <c r="A33" s="14">
        <v>2</v>
      </c>
      <c r="B33" s="68" t="s">
        <v>60</v>
      </c>
      <c r="C33" s="68"/>
      <c r="D33" s="60">
        <v>0</v>
      </c>
      <c r="E33" s="61">
        <v>0</v>
      </c>
    </row>
    <row r="34" spans="1:5" ht="0.2" customHeight="1" x14ac:dyDescent="0.2">
      <c r="A34" s="14">
        <v>2</v>
      </c>
      <c r="B34" s="70" t="s">
        <v>61</v>
      </c>
      <c r="C34" s="70"/>
      <c r="D34" s="62">
        <v>0</v>
      </c>
      <c r="E34" s="72">
        <v>0</v>
      </c>
    </row>
    <row r="35" spans="1:5" ht="0.2" customHeight="1" x14ac:dyDescent="0.2">
      <c r="A35" s="14">
        <v>2</v>
      </c>
      <c r="B35" s="70" t="s">
        <v>62</v>
      </c>
      <c r="C35" s="74"/>
      <c r="D35" s="75">
        <v>0</v>
      </c>
      <c r="E35" s="76">
        <v>0</v>
      </c>
    </row>
    <row r="36" spans="1:5" ht="0.2" customHeight="1" x14ac:dyDescent="0.2">
      <c r="A36" s="14">
        <v>2</v>
      </c>
      <c r="B36" s="71" t="s">
        <v>54</v>
      </c>
      <c r="C36" s="71"/>
      <c r="D36" s="62">
        <f>SUM(D33:D35)</f>
        <v>0</v>
      </c>
      <c r="E36" s="72">
        <f>SUM(E33:E35)</f>
        <v>0</v>
      </c>
    </row>
    <row r="37" spans="1:5" ht="0.2" customHeight="1" x14ac:dyDescent="0.2"/>
    <row r="38" spans="1:5" ht="0.2" hidden="1" customHeight="1" x14ac:dyDescent="0.2"/>
    <row r="39" spans="1:5" ht="0.2" customHeight="1" x14ac:dyDescent="0.2"/>
    <row r="40" spans="1:5" s="394" customFormat="1" ht="0.2" customHeight="1" x14ac:dyDescent="0.2">
      <c r="B40" s="464" t="s">
        <v>63</v>
      </c>
      <c r="C40" s="465"/>
      <c r="D40" s="465"/>
      <c r="E40" s="465"/>
    </row>
    <row r="41" spans="1:5" s="394" customFormat="1" ht="0.2" customHeight="1" x14ac:dyDescent="0.2">
      <c r="B41" s="464" t="str">
        <f>UebInstitutQuartal</f>
        <v>Q3 2022</v>
      </c>
      <c r="C41" s="465"/>
      <c r="D41" s="465"/>
      <c r="E41" s="465"/>
    </row>
    <row r="42" spans="1:5" ht="0.2" customHeight="1" x14ac:dyDescent="0.2"/>
    <row r="43" spans="1:5" ht="0.2" customHeight="1" x14ac:dyDescent="0.2">
      <c r="A43" s="14">
        <v>3</v>
      </c>
      <c r="B43" s="64" t="s">
        <v>49</v>
      </c>
      <c r="C43" s="64"/>
      <c r="D43" s="65" t="str">
        <f>AktQuartKurz&amp;" "&amp;AktJahr</f>
        <v>Q3 2022</v>
      </c>
      <c r="E43" s="65" t="str">
        <f>AktQuartKurz&amp;" "&amp;(AktJahr-1)</f>
        <v>Q3 2021</v>
      </c>
    </row>
    <row r="44" spans="1:5" ht="0.2" customHeight="1" x14ac:dyDescent="0.2">
      <c r="A44" s="14">
        <v>3</v>
      </c>
      <c r="B44" s="66"/>
      <c r="C44" s="66"/>
      <c r="D44" s="67" t="str">
        <f>Einheit_Waehrung</f>
        <v>€ mn.</v>
      </c>
      <c r="E44" s="67" t="str">
        <f>D44</f>
        <v>€ mn.</v>
      </c>
    </row>
    <row r="45" spans="1:5" ht="0.2" customHeight="1" x14ac:dyDescent="0.2">
      <c r="A45" s="14">
        <v>3</v>
      </c>
      <c r="B45" s="68" t="s">
        <v>60</v>
      </c>
      <c r="C45" s="68"/>
      <c r="D45" s="60">
        <v>0</v>
      </c>
      <c r="E45" s="69">
        <v>0</v>
      </c>
    </row>
    <row r="46" spans="1:5" ht="0.2" customHeight="1" x14ac:dyDescent="0.2">
      <c r="A46" s="14">
        <v>3</v>
      </c>
      <c r="B46" s="70" t="s">
        <v>61</v>
      </c>
      <c r="C46" s="70"/>
      <c r="D46" s="62">
        <v>0</v>
      </c>
      <c r="E46" s="72">
        <v>0</v>
      </c>
    </row>
    <row r="47" spans="1:5" ht="0.2" customHeight="1" x14ac:dyDescent="0.2">
      <c r="A47" s="14">
        <v>3</v>
      </c>
      <c r="B47" s="70" t="s">
        <v>62</v>
      </c>
      <c r="C47" s="70"/>
      <c r="D47" s="62">
        <v>0</v>
      </c>
      <c r="E47" s="72">
        <v>0</v>
      </c>
    </row>
    <row r="48" spans="1:5" ht="0.2" customHeight="1" x14ac:dyDescent="0.2">
      <c r="A48" s="14">
        <v>3</v>
      </c>
      <c r="B48" s="71" t="s">
        <v>54</v>
      </c>
      <c r="C48" s="71"/>
      <c r="D48" s="62">
        <f>SUM(D45:D47)</f>
        <v>0</v>
      </c>
      <c r="E48" s="72">
        <f>SUM(E45:E47)</f>
        <v>0</v>
      </c>
    </row>
    <row r="49" spans="2:5" ht="0.2" customHeight="1" x14ac:dyDescent="0.2"/>
    <row r="50" spans="2:5" ht="12.75" hidden="1" customHeight="1" x14ac:dyDescent="0.2"/>
    <row r="51" spans="2:5" ht="12.75" hidden="1" customHeight="1" x14ac:dyDescent="0.2"/>
    <row r="52" spans="2:5" ht="12.75" customHeight="1" x14ac:dyDescent="0.2">
      <c r="B52" s="445" t="str">
        <f>IF(INT(AktJahrMonat)&gt;=201606,"","Hinweis: Die Größengruppen von Öffentlichen Pfandbriefen werden erst ab Q2 2015 erfasst.")</f>
        <v/>
      </c>
      <c r="C52" s="446"/>
      <c r="D52" s="446"/>
      <c r="E52" s="446"/>
    </row>
    <row r="53" spans="2:5" ht="20.100000000000001" customHeight="1" x14ac:dyDescent="0.2">
      <c r="B53" s="445" t="str">
        <f>IF(INT(AktJahrMonat)&gt;201503,"","Hinweis: Die Größengruppen über 300 Tsd. € von Hypothekenpfandbriefen wurden ab Q2 2014 neu festgelegt; 
daher werden die Vorjahreszahlen für Hypothekenpfandbriefe nicht abgebildet.")</f>
        <v/>
      </c>
      <c r="C53" s="446"/>
      <c r="D53" s="446"/>
      <c r="E53" s="446"/>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2" sqref="C2"/>
    </sheetView>
  </sheetViews>
  <sheetFormatPr baseColWidth="10" defaultColWidth="9.140625" defaultRowHeight="12.75" x14ac:dyDescent="0.2"/>
  <cols>
    <col min="1" max="1" width="0.5703125" style="386" customWidth="1"/>
    <col min="2" max="2" width="11.5703125" style="5" hidden="1" customWidth="1"/>
    <col min="3" max="3" width="22.5703125" style="386" customWidth="1"/>
    <col min="4" max="4" width="8.7109375" style="386" customWidth="1"/>
    <col min="5" max="19" width="10.7109375" style="386" customWidth="1"/>
    <col min="20" max="20" width="18.28515625" style="386" customWidth="1"/>
    <col min="21" max="21" width="0.7109375" style="386" customWidth="1"/>
    <col min="22" max="257" width="11.42578125" style="386" customWidth="1"/>
    <col min="258" max="1025" width="11.42578125" style="390" customWidth="1"/>
  </cols>
  <sheetData>
    <row r="1" spans="2:21" ht="5.0999999999999996" customHeight="1" x14ac:dyDescent="0.2"/>
    <row r="2" spans="2:21" ht="12.75" customHeight="1" x14ac:dyDescent="0.2">
      <c r="C2" s="11" t="s">
        <v>64</v>
      </c>
    </row>
    <row r="3" spans="2:21" ht="12.75" customHeight="1" x14ac:dyDescent="0.2">
      <c r="C3" s="13"/>
    </row>
    <row r="4" spans="2:21" ht="12.75" customHeight="1" x14ac:dyDescent="0.2">
      <c r="C4" s="411" t="s">
        <v>65</v>
      </c>
      <c r="D4" s="77"/>
      <c r="E4" s="77"/>
      <c r="F4" s="77"/>
      <c r="G4" s="77"/>
      <c r="H4" s="77"/>
      <c r="I4" s="77"/>
      <c r="L4" s="77"/>
    </row>
    <row r="5" spans="2:21" ht="12.75" customHeight="1" x14ac:dyDescent="0.2">
      <c r="C5" s="411" t="s">
        <v>66</v>
      </c>
      <c r="D5" s="77"/>
      <c r="E5" s="77"/>
      <c r="F5" s="77"/>
      <c r="G5" s="77"/>
      <c r="H5" s="77"/>
      <c r="I5" s="77"/>
      <c r="L5" s="77"/>
    </row>
    <row r="6" spans="2:21" ht="12.75" customHeight="1" x14ac:dyDescent="0.2">
      <c r="C6" s="411" t="s">
        <v>67</v>
      </c>
      <c r="D6" s="77"/>
      <c r="E6" s="77"/>
      <c r="F6" s="77"/>
      <c r="G6" s="77"/>
      <c r="H6" s="77"/>
      <c r="I6" s="77"/>
      <c r="L6" s="77"/>
    </row>
    <row r="7" spans="2:21" ht="15" customHeight="1" x14ac:dyDescent="0.2">
      <c r="C7" s="411" t="str">
        <f>UebInstitutQuartal</f>
        <v>Q3 2022</v>
      </c>
      <c r="D7" s="77"/>
      <c r="E7" s="77"/>
      <c r="F7" s="77"/>
      <c r="G7" s="77"/>
      <c r="H7" s="77"/>
      <c r="I7" s="77"/>
      <c r="L7" s="77"/>
    </row>
    <row r="8" spans="2:21" ht="12.75" customHeight="1" x14ac:dyDescent="0.2"/>
    <row r="9" spans="2:21" ht="12.75" customHeight="1" x14ac:dyDescent="0.2">
      <c r="C9" s="50"/>
      <c r="D9" s="50"/>
      <c r="E9" s="412" t="s">
        <v>68</v>
      </c>
      <c r="F9" s="413"/>
      <c r="G9" s="413"/>
      <c r="H9" s="413"/>
      <c r="I9" s="413"/>
      <c r="J9" s="413"/>
      <c r="K9" s="413"/>
      <c r="L9" s="413"/>
      <c r="M9" s="413"/>
      <c r="N9" s="413"/>
      <c r="O9" s="413"/>
      <c r="P9" s="413"/>
      <c r="Q9" s="413"/>
      <c r="R9" s="413"/>
      <c r="S9" s="336"/>
      <c r="T9" s="336"/>
      <c r="U9" s="337"/>
    </row>
    <row r="10" spans="2:21" ht="9" customHeight="1" x14ac:dyDescent="0.2">
      <c r="C10" s="36"/>
      <c r="D10" s="36"/>
      <c r="E10" s="414"/>
      <c r="F10" s="410"/>
      <c r="G10" s="410"/>
      <c r="H10" s="410"/>
      <c r="I10" s="410"/>
      <c r="J10" s="410"/>
      <c r="K10" s="410"/>
      <c r="L10" s="410"/>
      <c r="M10" s="410"/>
      <c r="N10" s="410"/>
      <c r="O10" s="410"/>
      <c r="P10" s="410"/>
      <c r="Q10" s="410"/>
      <c r="R10" s="410"/>
      <c r="S10" s="468" t="s">
        <v>69</v>
      </c>
      <c r="T10" s="471" t="s">
        <v>70</v>
      </c>
      <c r="U10" s="338"/>
    </row>
    <row r="11" spans="2:21" ht="11.45" customHeight="1" x14ac:dyDescent="0.2">
      <c r="C11" s="36"/>
      <c r="D11" s="36"/>
      <c r="E11" s="339" t="s">
        <v>54</v>
      </c>
      <c r="F11" s="78" t="s">
        <v>71</v>
      </c>
      <c r="G11" s="79"/>
      <c r="H11" s="79"/>
      <c r="I11" s="79"/>
      <c r="J11" s="79"/>
      <c r="K11" s="79"/>
      <c r="L11" s="80"/>
      <c r="M11" s="79"/>
      <c r="N11" s="81"/>
      <c r="O11" s="81"/>
      <c r="P11" s="81"/>
      <c r="Q11" s="81"/>
      <c r="R11" s="82"/>
      <c r="S11" s="469"/>
      <c r="T11" s="472"/>
      <c r="U11" s="338"/>
    </row>
    <row r="12" spans="2:21" ht="11.45" customHeight="1" x14ac:dyDescent="0.2">
      <c r="C12" s="36"/>
      <c r="D12" s="36"/>
      <c r="E12" s="340"/>
      <c r="F12" s="415" t="s">
        <v>72</v>
      </c>
      <c r="G12" s="83"/>
      <c r="H12" s="83"/>
      <c r="I12" s="83"/>
      <c r="J12" s="83"/>
      <c r="K12" s="84"/>
      <c r="L12" s="415" t="s">
        <v>73</v>
      </c>
      <c r="M12" s="83"/>
      <c r="N12" s="83"/>
      <c r="O12" s="83"/>
      <c r="P12" s="83"/>
      <c r="Q12" s="85"/>
      <c r="R12" s="86"/>
      <c r="S12" s="469"/>
      <c r="T12" s="472"/>
      <c r="U12" s="338"/>
    </row>
    <row r="13" spans="2:21" ht="11.45" customHeight="1" x14ac:dyDescent="0.2">
      <c r="C13" s="36"/>
      <c r="D13" s="36"/>
      <c r="E13" s="340"/>
      <c r="F13" s="87" t="s">
        <v>54</v>
      </c>
      <c r="G13" s="88" t="s">
        <v>71</v>
      </c>
      <c r="H13" s="89"/>
      <c r="I13" s="89"/>
      <c r="J13" s="89"/>
      <c r="K13" s="89"/>
      <c r="L13" s="90" t="s">
        <v>54</v>
      </c>
      <c r="M13" s="88" t="s">
        <v>71</v>
      </c>
      <c r="N13" s="91"/>
      <c r="O13" s="91"/>
      <c r="P13" s="91"/>
      <c r="Q13" s="91"/>
      <c r="R13" s="341"/>
      <c r="S13" s="469"/>
      <c r="T13" s="472"/>
      <c r="U13" s="338"/>
    </row>
    <row r="14" spans="2:21" ht="43.9" customHeight="1" x14ac:dyDescent="0.2">
      <c r="C14" s="36"/>
      <c r="D14" s="36"/>
      <c r="E14" s="342"/>
      <c r="F14" s="343"/>
      <c r="G14" s="344" t="s">
        <v>74</v>
      </c>
      <c r="H14" s="345" t="s">
        <v>75</v>
      </c>
      <c r="I14" s="345" t="s">
        <v>76</v>
      </c>
      <c r="J14" s="346" t="s">
        <v>77</v>
      </c>
      <c r="K14" s="345" t="s">
        <v>78</v>
      </c>
      <c r="L14" s="347"/>
      <c r="M14" s="344" t="s">
        <v>79</v>
      </c>
      <c r="N14" s="345" t="s">
        <v>80</v>
      </c>
      <c r="O14" s="345" t="s">
        <v>81</v>
      </c>
      <c r="P14" s="346" t="s">
        <v>82</v>
      </c>
      <c r="Q14" s="346" t="s">
        <v>77</v>
      </c>
      <c r="R14" s="345" t="s">
        <v>78</v>
      </c>
      <c r="S14" s="470"/>
      <c r="T14" s="473"/>
      <c r="U14" s="348"/>
    </row>
    <row r="15" spans="2:21" ht="12.75" customHeight="1" x14ac:dyDescent="0.2">
      <c r="C15" s="301" t="s">
        <v>83</v>
      </c>
      <c r="D15" s="302" t="str">
        <f>AktQuartal</f>
        <v>Q3</v>
      </c>
      <c r="E15" s="268" t="str">
        <f>Einheit_Waehrung</f>
        <v>€ mn.</v>
      </c>
      <c r="F15" s="269" t="str">
        <f>E15</f>
        <v>€ mn.</v>
      </c>
      <c r="G15" s="269" t="str">
        <f>E15</f>
        <v>€ mn.</v>
      </c>
      <c r="H15" s="269" t="str">
        <f>E15</f>
        <v>€ mn.</v>
      </c>
      <c r="I15" s="269" t="str">
        <f>E15</f>
        <v>€ mn.</v>
      </c>
      <c r="J15" s="269" t="str">
        <f>E15</f>
        <v>€ mn.</v>
      </c>
      <c r="K15" s="269" t="str">
        <f>E15</f>
        <v>€ mn.</v>
      </c>
      <c r="L15" s="269" t="str">
        <f>E15</f>
        <v>€ mn.</v>
      </c>
      <c r="M15" s="269" t="str">
        <f>L15</f>
        <v>€ mn.</v>
      </c>
      <c r="N15" s="269" t="str">
        <f>L15</f>
        <v>€ mn.</v>
      </c>
      <c r="O15" s="269" t="str">
        <f>L15</f>
        <v>€ mn.</v>
      </c>
      <c r="P15" s="269" t="str">
        <f>L15</f>
        <v>€ mn.</v>
      </c>
      <c r="Q15" s="269" t="str">
        <f>L15</f>
        <v>€ mn.</v>
      </c>
      <c r="R15" s="269" t="str">
        <f>L15</f>
        <v>€ mn.</v>
      </c>
      <c r="S15" s="303" t="str">
        <f>E15</f>
        <v>€ mn.</v>
      </c>
      <c r="T15" s="270" t="str">
        <f>E15</f>
        <v>€ mn.</v>
      </c>
    </row>
    <row r="16" spans="2:21" ht="12.75" customHeight="1" x14ac:dyDescent="0.2">
      <c r="B16" s="11" t="s">
        <v>84</v>
      </c>
      <c r="C16" s="94" t="s">
        <v>85</v>
      </c>
      <c r="D16" s="292" t="str">
        <f>"year "&amp;AktJahr</f>
        <v>year 2022</v>
      </c>
      <c r="E16" s="271">
        <f t="shared" ref="E16:E47" si="0">F16+L16</f>
        <v>33589.845041</v>
      </c>
      <c r="F16" s="96">
        <f t="shared" ref="F16:F47" si="1">SUM(G16:K16)</f>
        <v>27584.455248729999</v>
      </c>
      <c r="G16" s="96">
        <v>5057.3909817199992</v>
      </c>
      <c r="H16" s="96">
        <v>17182.632879370001</v>
      </c>
      <c r="I16" s="96">
        <v>5334.6892479999997</v>
      </c>
      <c r="J16" s="96">
        <v>8.4821396399999998</v>
      </c>
      <c r="K16" s="96">
        <v>1.26</v>
      </c>
      <c r="L16" s="96">
        <f t="shared" ref="L16:L47" si="2">SUM(M16:R16)</f>
        <v>6005.3897922700007</v>
      </c>
      <c r="M16" s="96">
        <v>3965.5208929300002</v>
      </c>
      <c r="N16" s="96">
        <v>1694.470231230001</v>
      </c>
      <c r="O16" s="96">
        <v>6.9958629400000012</v>
      </c>
      <c r="P16" s="96">
        <v>338.40280517000002</v>
      </c>
      <c r="Q16" s="96">
        <v>0</v>
      </c>
      <c r="R16" s="96">
        <v>0</v>
      </c>
      <c r="S16" s="97">
        <v>11.853502000000001</v>
      </c>
      <c r="T16" s="272">
        <v>13.058949</v>
      </c>
    </row>
    <row r="17" spans="2:20" ht="12.75" customHeight="1" x14ac:dyDescent="0.2">
      <c r="C17" s="92"/>
      <c r="D17" s="299" t="str">
        <f>"year "&amp;(AktJahr-1)</f>
        <v>year 2021</v>
      </c>
      <c r="E17" s="304">
        <f t="shared" si="0"/>
        <v>30839.395000000004</v>
      </c>
      <c r="F17" s="98">
        <f t="shared" si="1"/>
        <v>25218.596000000001</v>
      </c>
      <c r="G17" s="98">
        <v>4411.0870000000004</v>
      </c>
      <c r="H17" s="98">
        <v>15901.545</v>
      </c>
      <c r="I17" s="98">
        <v>4895.2179999999998</v>
      </c>
      <c r="J17" s="98">
        <v>10.164</v>
      </c>
      <c r="K17" s="98">
        <v>0.58199999999999996</v>
      </c>
      <c r="L17" s="98">
        <f t="shared" si="2"/>
        <v>5620.7990000000009</v>
      </c>
      <c r="M17" s="98">
        <v>3597.933</v>
      </c>
      <c r="N17" s="98">
        <v>1672.586</v>
      </c>
      <c r="O17" s="98">
        <v>8.6620000000000008</v>
      </c>
      <c r="P17" s="98">
        <v>341.61799999999999</v>
      </c>
      <c r="Q17" s="98">
        <v>0</v>
      </c>
      <c r="R17" s="98">
        <v>0</v>
      </c>
      <c r="S17" s="99">
        <v>11.614000000000001</v>
      </c>
      <c r="T17" s="305">
        <v>12.776999999999999</v>
      </c>
    </row>
    <row r="18" spans="2:20" ht="12.75" customHeight="1" x14ac:dyDescent="0.2">
      <c r="B18" s="11" t="s">
        <v>86</v>
      </c>
      <c r="C18" s="94" t="s">
        <v>87</v>
      </c>
      <c r="D18" s="292" t="str">
        <f>$D$16</f>
        <v>year 2022</v>
      </c>
      <c r="E18" s="271">
        <f t="shared" si="0"/>
        <v>26278.463709999996</v>
      </c>
      <c r="F18" s="96">
        <f t="shared" si="1"/>
        <v>22527.59292073</v>
      </c>
      <c r="G18" s="96">
        <v>3400.7696717200001</v>
      </c>
      <c r="H18" s="96">
        <v>14413.19197037</v>
      </c>
      <c r="I18" s="96">
        <v>4703.8891389999999</v>
      </c>
      <c r="J18" s="96">
        <v>8.4821396399999998</v>
      </c>
      <c r="K18" s="96">
        <v>1.26</v>
      </c>
      <c r="L18" s="96">
        <f t="shared" si="2"/>
        <v>3750.8707892699986</v>
      </c>
      <c r="M18" s="96">
        <v>2581.0129719299989</v>
      </c>
      <c r="N18" s="96">
        <v>929.43210223000017</v>
      </c>
      <c r="O18" s="96">
        <v>6.9958629400000012</v>
      </c>
      <c r="P18" s="96">
        <v>233.42985217</v>
      </c>
      <c r="Q18" s="96">
        <v>0</v>
      </c>
      <c r="R18" s="96">
        <v>0</v>
      </c>
      <c r="S18" s="97">
        <v>11.852428</v>
      </c>
      <c r="T18" s="272">
        <v>13.05874</v>
      </c>
    </row>
    <row r="19" spans="2:20" ht="12.75" customHeight="1" x14ac:dyDescent="0.2">
      <c r="C19" s="92"/>
      <c r="D19" s="299" t="str">
        <f>$D$17</f>
        <v>year 2021</v>
      </c>
      <c r="E19" s="304">
        <f t="shared" si="0"/>
        <v>24578.322</v>
      </c>
      <c r="F19" s="98">
        <f t="shared" si="1"/>
        <v>21097.387999999999</v>
      </c>
      <c r="G19" s="98">
        <v>3043.3910000000001</v>
      </c>
      <c r="H19" s="98">
        <v>13499.032999999999</v>
      </c>
      <c r="I19" s="98">
        <v>4544.2179999999998</v>
      </c>
      <c r="J19" s="98">
        <v>10.164</v>
      </c>
      <c r="K19" s="98">
        <v>0.58199999999999996</v>
      </c>
      <c r="L19" s="98">
        <f t="shared" si="2"/>
        <v>3480.9339999999997</v>
      </c>
      <c r="M19" s="98">
        <v>2266.4250000000002</v>
      </c>
      <c r="N19" s="98">
        <v>961.01700000000005</v>
      </c>
      <c r="O19" s="98">
        <v>8.6620000000000008</v>
      </c>
      <c r="P19" s="98">
        <v>244.83</v>
      </c>
      <c r="Q19" s="98">
        <v>0</v>
      </c>
      <c r="R19" s="98">
        <v>0</v>
      </c>
      <c r="S19" s="99">
        <v>10.291</v>
      </c>
      <c r="T19" s="305">
        <v>11.446999999999999</v>
      </c>
    </row>
    <row r="20" spans="2:20" ht="12.75" customHeight="1" x14ac:dyDescent="0.2">
      <c r="B20" s="100" t="s">
        <v>88</v>
      </c>
      <c r="C20" s="94" t="s">
        <v>89</v>
      </c>
      <c r="D20" s="292" t="str">
        <f>$D$16</f>
        <v>year 2022</v>
      </c>
      <c r="E20" s="271">
        <f t="shared" si="0"/>
        <v>71.64</v>
      </c>
      <c r="F20" s="96">
        <f t="shared" si="1"/>
        <v>0</v>
      </c>
      <c r="G20" s="96">
        <v>0</v>
      </c>
      <c r="H20" s="96">
        <v>0</v>
      </c>
      <c r="I20" s="96">
        <v>0</v>
      </c>
      <c r="J20" s="96">
        <v>0</v>
      </c>
      <c r="K20" s="96">
        <v>0</v>
      </c>
      <c r="L20" s="96">
        <f t="shared" si="2"/>
        <v>71.64</v>
      </c>
      <c r="M20" s="96">
        <v>71.64</v>
      </c>
      <c r="N20" s="96">
        <v>0</v>
      </c>
      <c r="O20" s="96">
        <v>0</v>
      </c>
      <c r="P20" s="96">
        <v>0</v>
      </c>
      <c r="Q20" s="96">
        <v>0</v>
      </c>
      <c r="R20" s="96">
        <v>0</v>
      </c>
      <c r="S20" s="97">
        <v>0</v>
      </c>
      <c r="T20" s="272">
        <v>0</v>
      </c>
    </row>
    <row r="21" spans="2:20" ht="12.75" customHeight="1" x14ac:dyDescent="0.2">
      <c r="C21" s="92"/>
      <c r="D21" s="299" t="str">
        <f>$D$17</f>
        <v>year 2021</v>
      </c>
      <c r="E21" s="304">
        <f t="shared" si="0"/>
        <v>29.64</v>
      </c>
      <c r="F21" s="98">
        <f t="shared" si="1"/>
        <v>0</v>
      </c>
      <c r="G21" s="98">
        <v>0</v>
      </c>
      <c r="H21" s="98">
        <v>0</v>
      </c>
      <c r="I21" s="98">
        <v>0</v>
      </c>
      <c r="J21" s="98">
        <v>0</v>
      </c>
      <c r="K21" s="98">
        <v>0</v>
      </c>
      <c r="L21" s="98">
        <f t="shared" si="2"/>
        <v>29.64</v>
      </c>
      <c r="M21" s="98">
        <v>29.64</v>
      </c>
      <c r="N21" s="98">
        <v>0</v>
      </c>
      <c r="O21" s="98">
        <v>0</v>
      </c>
      <c r="P21" s="98">
        <v>0</v>
      </c>
      <c r="Q21" s="98">
        <v>0</v>
      </c>
      <c r="R21" s="98">
        <v>0</v>
      </c>
      <c r="S21" s="99">
        <v>0</v>
      </c>
      <c r="T21" s="305">
        <v>0</v>
      </c>
    </row>
    <row r="22" spans="2:20" ht="0" hidden="1" customHeight="1" x14ac:dyDescent="0.2">
      <c r="B22" s="100" t="s">
        <v>90</v>
      </c>
      <c r="C22" s="94" t="s">
        <v>91</v>
      </c>
      <c r="D22" s="292" t="str">
        <f>$D$16</f>
        <v>year 2022</v>
      </c>
      <c r="E22" s="271">
        <f t="shared" si="0"/>
        <v>0</v>
      </c>
      <c r="F22" s="96">
        <f t="shared" si="1"/>
        <v>0</v>
      </c>
      <c r="G22" s="96">
        <v>0</v>
      </c>
      <c r="H22" s="96">
        <v>0</v>
      </c>
      <c r="I22" s="96">
        <v>0</v>
      </c>
      <c r="J22" s="96">
        <v>0</v>
      </c>
      <c r="K22" s="96">
        <v>0</v>
      </c>
      <c r="L22" s="96">
        <f t="shared" si="2"/>
        <v>0</v>
      </c>
      <c r="M22" s="96">
        <v>0</v>
      </c>
      <c r="N22" s="96">
        <v>0</v>
      </c>
      <c r="O22" s="96">
        <v>0</v>
      </c>
      <c r="P22" s="96">
        <v>0</v>
      </c>
      <c r="Q22" s="96">
        <v>0</v>
      </c>
      <c r="R22" s="96">
        <v>0</v>
      </c>
      <c r="S22" s="97">
        <v>0</v>
      </c>
      <c r="T22" s="272">
        <v>0</v>
      </c>
    </row>
    <row r="23" spans="2:20" ht="0" hidden="1" customHeight="1" x14ac:dyDescent="0.2">
      <c r="C23" s="92"/>
      <c r="D23" s="299" t="str">
        <f>$D$17</f>
        <v>year 2021</v>
      </c>
      <c r="E23" s="304">
        <f t="shared" si="0"/>
        <v>0</v>
      </c>
      <c r="F23" s="98">
        <f t="shared" si="1"/>
        <v>0</v>
      </c>
      <c r="G23" s="98">
        <v>0</v>
      </c>
      <c r="H23" s="98">
        <v>0</v>
      </c>
      <c r="I23" s="98">
        <v>0</v>
      </c>
      <c r="J23" s="98">
        <v>0</v>
      </c>
      <c r="K23" s="98">
        <v>0</v>
      </c>
      <c r="L23" s="98">
        <f t="shared" si="2"/>
        <v>0</v>
      </c>
      <c r="M23" s="98">
        <v>0</v>
      </c>
      <c r="N23" s="98">
        <v>0</v>
      </c>
      <c r="O23" s="98">
        <v>0</v>
      </c>
      <c r="P23" s="98">
        <v>0</v>
      </c>
      <c r="Q23" s="98">
        <v>0</v>
      </c>
      <c r="R23" s="98">
        <v>0</v>
      </c>
      <c r="S23" s="99">
        <v>0</v>
      </c>
      <c r="T23" s="305">
        <v>0</v>
      </c>
    </row>
    <row r="24" spans="2:20" ht="0" hidden="1" customHeight="1" x14ac:dyDescent="0.2">
      <c r="B24" s="100" t="s">
        <v>92</v>
      </c>
      <c r="C24" s="94" t="s">
        <v>93</v>
      </c>
      <c r="D24" s="292" t="str">
        <f>$D$16</f>
        <v>year 2022</v>
      </c>
      <c r="E24" s="271">
        <f t="shared" si="0"/>
        <v>0</v>
      </c>
      <c r="F24" s="96">
        <f t="shared" si="1"/>
        <v>0</v>
      </c>
      <c r="G24" s="96">
        <v>0</v>
      </c>
      <c r="H24" s="96">
        <v>0</v>
      </c>
      <c r="I24" s="96">
        <v>0</v>
      </c>
      <c r="J24" s="96">
        <v>0</v>
      </c>
      <c r="K24" s="96">
        <v>0</v>
      </c>
      <c r="L24" s="96">
        <f t="shared" si="2"/>
        <v>0</v>
      </c>
      <c r="M24" s="96">
        <v>0</v>
      </c>
      <c r="N24" s="96">
        <v>0</v>
      </c>
      <c r="O24" s="96">
        <v>0</v>
      </c>
      <c r="P24" s="96">
        <v>0</v>
      </c>
      <c r="Q24" s="96">
        <v>0</v>
      </c>
      <c r="R24" s="96">
        <v>0</v>
      </c>
      <c r="S24" s="97">
        <v>0</v>
      </c>
      <c r="T24" s="272">
        <v>0</v>
      </c>
    </row>
    <row r="25" spans="2:20" ht="0" hidden="1" customHeight="1" x14ac:dyDescent="0.2">
      <c r="C25" s="92"/>
      <c r="D25" s="299" t="str">
        <f>$D$17</f>
        <v>year 2021</v>
      </c>
      <c r="E25" s="304">
        <f t="shared" si="0"/>
        <v>0</v>
      </c>
      <c r="F25" s="98">
        <f t="shared" si="1"/>
        <v>0</v>
      </c>
      <c r="G25" s="98">
        <v>0</v>
      </c>
      <c r="H25" s="98">
        <v>0</v>
      </c>
      <c r="I25" s="98">
        <v>0</v>
      </c>
      <c r="J25" s="98">
        <v>0</v>
      </c>
      <c r="K25" s="98">
        <v>0</v>
      </c>
      <c r="L25" s="98">
        <f t="shared" si="2"/>
        <v>0</v>
      </c>
      <c r="M25" s="98">
        <v>0</v>
      </c>
      <c r="N25" s="98">
        <v>0</v>
      </c>
      <c r="O25" s="98">
        <v>0</v>
      </c>
      <c r="P25" s="98">
        <v>0</v>
      </c>
      <c r="Q25" s="98">
        <v>0</v>
      </c>
      <c r="R25" s="98">
        <v>0</v>
      </c>
      <c r="S25" s="99">
        <v>0</v>
      </c>
      <c r="T25" s="305">
        <v>0</v>
      </c>
    </row>
    <row r="26" spans="2:20" ht="0" hidden="1" customHeight="1" x14ac:dyDescent="0.2">
      <c r="B26" s="100" t="s">
        <v>94</v>
      </c>
      <c r="C26" s="94" t="s">
        <v>95</v>
      </c>
      <c r="D26" s="292" t="str">
        <f>$D$16</f>
        <v>year 2022</v>
      </c>
      <c r="E26" s="271">
        <f t="shared" si="0"/>
        <v>0</v>
      </c>
      <c r="F26" s="96">
        <f t="shared" si="1"/>
        <v>0</v>
      </c>
      <c r="G26" s="96">
        <v>0</v>
      </c>
      <c r="H26" s="96">
        <v>0</v>
      </c>
      <c r="I26" s="96">
        <v>0</v>
      </c>
      <c r="J26" s="96">
        <v>0</v>
      </c>
      <c r="K26" s="96">
        <v>0</v>
      </c>
      <c r="L26" s="96">
        <f t="shared" si="2"/>
        <v>0</v>
      </c>
      <c r="M26" s="96">
        <v>0</v>
      </c>
      <c r="N26" s="96">
        <v>0</v>
      </c>
      <c r="O26" s="96">
        <v>0</v>
      </c>
      <c r="P26" s="96">
        <v>0</v>
      </c>
      <c r="Q26" s="96">
        <v>0</v>
      </c>
      <c r="R26" s="96">
        <v>0</v>
      </c>
      <c r="S26" s="97">
        <v>0</v>
      </c>
      <c r="T26" s="272">
        <v>0</v>
      </c>
    </row>
    <row r="27" spans="2:20" ht="0" hidden="1" customHeight="1" x14ac:dyDescent="0.2">
      <c r="C27" s="92"/>
      <c r="D27" s="299" t="str">
        <f>$D$17</f>
        <v>year 2021</v>
      </c>
      <c r="E27" s="304">
        <f t="shared" si="0"/>
        <v>0</v>
      </c>
      <c r="F27" s="98">
        <f t="shared" si="1"/>
        <v>0</v>
      </c>
      <c r="G27" s="98">
        <v>0</v>
      </c>
      <c r="H27" s="98">
        <v>0</v>
      </c>
      <c r="I27" s="98">
        <v>0</v>
      </c>
      <c r="J27" s="98">
        <v>0</v>
      </c>
      <c r="K27" s="98">
        <v>0</v>
      </c>
      <c r="L27" s="98">
        <f t="shared" si="2"/>
        <v>0</v>
      </c>
      <c r="M27" s="98">
        <v>0</v>
      </c>
      <c r="N27" s="98">
        <v>0</v>
      </c>
      <c r="O27" s="98">
        <v>0</v>
      </c>
      <c r="P27" s="98">
        <v>0</v>
      </c>
      <c r="Q27" s="98">
        <v>0</v>
      </c>
      <c r="R27" s="98">
        <v>0</v>
      </c>
      <c r="S27" s="99">
        <v>0</v>
      </c>
      <c r="T27" s="305">
        <v>0</v>
      </c>
    </row>
    <row r="28" spans="2:20" ht="0" hidden="1" customHeight="1" x14ac:dyDescent="0.2">
      <c r="B28" s="100" t="s">
        <v>96</v>
      </c>
      <c r="C28" s="94" t="s">
        <v>97</v>
      </c>
      <c r="D28" s="292" t="str">
        <f>$D$16</f>
        <v>year 2022</v>
      </c>
      <c r="E28" s="271">
        <f t="shared" si="0"/>
        <v>0</v>
      </c>
      <c r="F28" s="96">
        <f t="shared" si="1"/>
        <v>0</v>
      </c>
      <c r="G28" s="96">
        <v>0</v>
      </c>
      <c r="H28" s="96">
        <v>0</v>
      </c>
      <c r="I28" s="96">
        <v>0</v>
      </c>
      <c r="J28" s="96">
        <v>0</v>
      </c>
      <c r="K28" s="96">
        <v>0</v>
      </c>
      <c r="L28" s="96">
        <f t="shared" si="2"/>
        <v>0</v>
      </c>
      <c r="M28" s="96">
        <v>0</v>
      </c>
      <c r="N28" s="96">
        <v>0</v>
      </c>
      <c r="O28" s="96">
        <v>0</v>
      </c>
      <c r="P28" s="96">
        <v>0</v>
      </c>
      <c r="Q28" s="96">
        <v>0</v>
      </c>
      <c r="R28" s="96">
        <v>0</v>
      </c>
      <c r="S28" s="97">
        <v>0</v>
      </c>
      <c r="T28" s="272">
        <v>0</v>
      </c>
    </row>
    <row r="29" spans="2:20" ht="0" hidden="1" customHeight="1" x14ac:dyDescent="0.2">
      <c r="C29" s="92"/>
      <c r="D29" s="299" t="str">
        <f>$D$17</f>
        <v>year 2021</v>
      </c>
      <c r="E29" s="304">
        <f t="shared" si="0"/>
        <v>0</v>
      </c>
      <c r="F29" s="98">
        <f t="shared" si="1"/>
        <v>0</v>
      </c>
      <c r="G29" s="98">
        <v>0</v>
      </c>
      <c r="H29" s="98">
        <v>0</v>
      </c>
      <c r="I29" s="98">
        <v>0</v>
      </c>
      <c r="J29" s="98">
        <v>0</v>
      </c>
      <c r="K29" s="98">
        <v>0</v>
      </c>
      <c r="L29" s="98">
        <f t="shared" si="2"/>
        <v>0</v>
      </c>
      <c r="M29" s="98">
        <v>0</v>
      </c>
      <c r="N29" s="98">
        <v>0</v>
      </c>
      <c r="O29" s="98">
        <v>0</v>
      </c>
      <c r="P29" s="98">
        <v>0</v>
      </c>
      <c r="Q29" s="98">
        <v>0</v>
      </c>
      <c r="R29" s="98">
        <v>0</v>
      </c>
      <c r="S29" s="99">
        <v>0</v>
      </c>
      <c r="T29" s="305">
        <v>0</v>
      </c>
    </row>
    <row r="30" spans="2:20" ht="12.75" customHeight="1" x14ac:dyDescent="0.2">
      <c r="B30" s="100" t="s">
        <v>98</v>
      </c>
      <c r="C30" s="94" t="s">
        <v>99</v>
      </c>
      <c r="D30" s="292" t="str">
        <f>$D$16</f>
        <v>year 2022</v>
      </c>
      <c r="E30" s="271">
        <f t="shared" si="0"/>
        <v>277.16542500000003</v>
      </c>
      <c r="F30" s="96">
        <f t="shared" si="1"/>
        <v>0</v>
      </c>
      <c r="G30" s="96">
        <v>0</v>
      </c>
      <c r="H30" s="96">
        <v>0</v>
      </c>
      <c r="I30" s="96">
        <v>0</v>
      </c>
      <c r="J30" s="96">
        <v>0</v>
      </c>
      <c r="K30" s="96">
        <v>0</v>
      </c>
      <c r="L30" s="96">
        <f t="shared" si="2"/>
        <v>277.16542500000003</v>
      </c>
      <c r="M30" s="96">
        <v>219.204297</v>
      </c>
      <c r="N30" s="96">
        <v>57.961128000000002</v>
      </c>
      <c r="O30" s="96">
        <v>0</v>
      </c>
      <c r="P30" s="96">
        <v>0</v>
      </c>
      <c r="Q30" s="96">
        <v>0</v>
      </c>
      <c r="R30" s="96">
        <v>0</v>
      </c>
      <c r="S30" s="97">
        <v>0</v>
      </c>
      <c r="T30" s="272">
        <v>0</v>
      </c>
    </row>
    <row r="31" spans="2:20" ht="12.75" customHeight="1" x14ac:dyDescent="0.2">
      <c r="C31" s="92"/>
      <c r="D31" s="299" t="str">
        <f>$D$17</f>
        <v>year 2021</v>
      </c>
      <c r="E31" s="304">
        <f t="shared" si="0"/>
        <v>258.85500000000002</v>
      </c>
      <c r="F31" s="98">
        <f t="shared" si="1"/>
        <v>0</v>
      </c>
      <c r="G31" s="98">
        <v>0</v>
      </c>
      <c r="H31" s="98">
        <v>0</v>
      </c>
      <c r="I31" s="98">
        <v>0</v>
      </c>
      <c r="J31" s="98">
        <v>0</v>
      </c>
      <c r="K31" s="98">
        <v>0</v>
      </c>
      <c r="L31" s="98">
        <f t="shared" si="2"/>
        <v>258.85500000000002</v>
      </c>
      <c r="M31" s="98">
        <v>197.655</v>
      </c>
      <c r="N31" s="98">
        <v>61.2</v>
      </c>
      <c r="O31" s="98">
        <v>0</v>
      </c>
      <c r="P31" s="98">
        <v>0</v>
      </c>
      <c r="Q31" s="98">
        <v>0</v>
      </c>
      <c r="R31" s="98">
        <v>0</v>
      </c>
      <c r="S31" s="99">
        <v>0</v>
      </c>
      <c r="T31" s="305">
        <v>0</v>
      </c>
    </row>
    <row r="32" spans="2:20" ht="0" hidden="1" customHeight="1" x14ac:dyDescent="0.2">
      <c r="B32" s="11" t="s">
        <v>100</v>
      </c>
      <c r="C32" s="94" t="s">
        <v>101</v>
      </c>
      <c r="D32" s="292" t="str">
        <f>$D$16</f>
        <v>year 2022</v>
      </c>
      <c r="E32" s="271">
        <f t="shared" si="0"/>
        <v>0</v>
      </c>
      <c r="F32" s="96">
        <f t="shared" si="1"/>
        <v>0</v>
      </c>
      <c r="G32" s="96">
        <v>0</v>
      </c>
      <c r="H32" s="96">
        <v>0</v>
      </c>
      <c r="I32" s="96">
        <v>0</v>
      </c>
      <c r="J32" s="96">
        <v>0</v>
      </c>
      <c r="K32" s="96">
        <v>0</v>
      </c>
      <c r="L32" s="96">
        <f t="shared" si="2"/>
        <v>0</v>
      </c>
      <c r="M32" s="96">
        <v>0</v>
      </c>
      <c r="N32" s="96">
        <v>0</v>
      </c>
      <c r="O32" s="96">
        <v>0</v>
      </c>
      <c r="P32" s="96">
        <v>0</v>
      </c>
      <c r="Q32" s="96">
        <v>0</v>
      </c>
      <c r="R32" s="96">
        <v>0</v>
      </c>
      <c r="S32" s="97">
        <v>0</v>
      </c>
      <c r="T32" s="272">
        <v>0</v>
      </c>
    </row>
    <row r="33" spans="2:20" ht="0" hidden="1" customHeight="1" x14ac:dyDescent="0.2">
      <c r="C33" s="92"/>
      <c r="D33" s="299" t="str">
        <f>$D$17</f>
        <v>year 2021</v>
      </c>
      <c r="E33" s="304">
        <f t="shared" si="0"/>
        <v>0</v>
      </c>
      <c r="F33" s="98">
        <f t="shared" si="1"/>
        <v>0</v>
      </c>
      <c r="G33" s="98">
        <v>0</v>
      </c>
      <c r="H33" s="98">
        <v>0</v>
      </c>
      <c r="I33" s="98">
        <v>0</v>
      </c>
      <c r="J33" s="98">
        <v>0</v>
      </c>
      <c r="K33" s="98">
        <v>0</v>
      </c>
      <c r="L33" s="98">
        <f t="shared" si="2"/>
        <v>0</v>
      </c>
      <c r="M33" s="98">
        <v>0</v>
      </c>
      <c r="N33" s="98">
        <v>0</v>
      </c>
      <c r="O33" s="98">
        <v>0</v>
      </c>
      <c r="P33" s="98">
        <v>0</v>
      </c>
      <c r="Q33" s="98">
        <v>0</v>
      </c>
      <c r="R33" s="98">
        <v>0</v>
      </c>
      <c r="S33" s="99">
        <v>0</v>
      </c>
      <c r="T33" s="305">
        <v>0</v>
      </c>
    </row>
    <row r="34" spans="2:20" ht="12.75" customHeight="1" x14ac:dyDescent="0.2">
      <c r="B34" s="11" t="s">
        <v>102</v>
      </c>
      <c r="C34" s="94" t="s">
        <v>103</v>
      </c>
      <c r="D34" s="292" t="str">
        <f>$D$16</f>
        <v>year 2022</v>
      </c>
      <c r="E34" s="271">
        <f t="shared" si="0"/>
        <v>287.39092499999998</v>
      </c>
      <c r="F34" s="96">
        <f t="shared" si="1"/>
        <v>0</v>
      </c>
      <c r="G34" s="96">
        <v>0</v>
      </c>
      <c r="H34" s="96">
        <v>0</v>
      </c>
      <c r="I34" s="96">
        <v>0</v>
      </c>
      <c r="J34" s="96">
        <v>0</v>
      </c>
      <c r="K34" s="96">
        <v>0</v>
      </c>
      <c r="L34" s="96">
        <f t="shared" si="2"/>
        <v>287.39092499999998</v>
      </c>
      <c r="M34" s="96">
        <v>236.47850099999999</v>
      </c>
      <c r="N34" s="96">
        <v>27.761800999999998</v>
      </c>
      <c r="O34" s="96">
        <v>0</v>
      </c>
      <c r="P34" s="96">
        <v>23.150623</v>
      </c>
      <c r="Q34" s="96">
        <v>0</v>
      </c>
      <c r="R34" s="96">
        <v>0</v>
      </c>
      <c r="S34" s="97">
        <v>0</v>
      </c>
      <c r="T34" s="272">
        <v>0</v>
      </c>
    </row>
    <row r="35" spans="2:20" ht="12.75" customHeight="1" x14ac:dyDescent="0.2">
      <c r="C35" s="92"/>
      <c r="D35" s="299" t="str">
        <f>$D$17</f>
        <v>year 2021</v>
      </c>
      <c r="E35" s="304">
        <f t="shared" si="0"/>
        <v>376.10300000000001</v>
      </c>
      <c r="F35" s="98">
        <f t="shared" si="1"/>
        <v>0</v>
      </c>
      <c r="G35" s="98">
        <v>0</v>
      </c>
      <c r="H35" s="98">
        <v>0</v>
      </c>
      <c r="I35" s="98">
        <v>0</v>
      </c>
      <c r="J35" s="98">
        <v>0</v>
      </c>
      <c r="K35" s="98">
        <v>0</v>
      </c>
      <c r="L35" s="98">
        <f t="shared" si="2"/>
        <v>376.10300000000001</v>
      </c>
      <c r="M35" s="98">
        <v>310.37400000000002</v>
      </c>
      <c r="N35" s="98">
        <v>41.973999999999997</v>
      </c>
      <c r="O35" s="98">
        <v>0</v>
      </c>
      <c r="P35" s="98">
        <v>23.754999999999999</v>
      </c>
      <c r="Q35" s="98">
        <v>0</v>
      </c>
      <c r="R35" s="98">
        <v>0</v>
      </c>
      <c r="S35" s="99">
        <v>0</v>
      </c>
      <c r="T35" s="305">
        <v>0</v>
      </c>
    </row>
    <row r="36" spans="2:20" ht="0" hidden="1" customHeight="1" x14ac:dyDescent="0.2">
      <c r="B36" s="11" t="s">
        <v>104</v>
      </c>
      <c r="C36" s="94" t="s">
        <v>105</v>
      </c>
      <c r="D36" s="292" t="str">
        <f>$D$16</f>
        <v>year 2022</v>
      </c>
      <c r="E36" s="271">
        <f t="shared" si="0"/>
        <v>0</v>
      </c>
      <c r="F36" s="96">
        <f t="shared" si="1"/>
        <v>0</v>
      </c>
      <c r="G36" s="96">
        <v>0</v>
      </c>
      <c r="H36" s="96">
        <v>0</v>
      </c>
      <c r="I36" s="96">
        <v>0</v>
      </c>
      <c r="J36" s="96">
        <v>0</v>
      </c>
      <c r="K36" s="96">
        <v>0</v>
      </c>
      <c r="L36" s="96">
        <f t="shared" si="2"/>
        <v>0</v>
      </c>
      <c r="M36" s="96">
        <v>0</v>
      </c>
      <c r="N36" s="96">
        <v>0</v>
      </c>
      <c r="O36" s="96">
        <v>0</v>
      </c>
      <c r="P36" s="96">
        <v>0</v>
      </c>
      <c r="Q36" s="96">
        <v>0</v>
      </c>
      <c r="R36" s="96">
        <v>0</v>
      </c>
      <c r="S36" s="97">
        <v>0</v>
      </c>
      <c r="T36" s="272">
        <v>0</v>
      </c>
    </row>
    <row r="37" spans="2:20" ht="0" hidden="1" customHeight="1" x14ac:dyDescent="0.2">
      <c r="C37" s="92"/>
      <c r="D37" s="299" t="str">
        <f>$D$17</f>
        <v>year 2021</v>
      </c>
      <c r="E37" s="304">
        <f t="shared" si="0"/>
        <v>0</v>
      </c>
      <c r="F37" s="98">
        <f t="shared" si="1"/>
        <v>0</v>
      </c>
      <c r="G37" s="98">
        <v>0</v>
      </c>
      <c r="H37" s="98">
        <v>0</v>
      </c>
      <c r="I37" s="98">
        <v>0</v>
      </c>
      <c r="J37" s="98">
        <v>0</v>
      </c>
      <c r="K37" s="98">
        <v>0</v>
      </c>
      <c r="L37" s="98">
        <f t="shared" si="2"/>
        <v>0</v>
      </c>
      <c r="M37" s="98">
        <v>0</v>
      </c>
      <c r="N37" s="98">
        <v>0</v>
      </c>
      <c r="O37" s="98">
        <v>0</v>
      </c>
      <c r="P37" s="98">
        <v>0</v>
      </c>
      <c r="Q37" s="98">
        <v>0</v>
      </c>
      <c r="R37" s="98">
        <v>0</v>
      </c>
      <c r="S37" s="99">
        <v>0</v>
      </c>
      <c r="T37" s="305">
        <v>0</v>
      </c>
    </row>
    <row r="38" spans="2:20" ht="0" hidden="1" customHeight="1" x14ac:dyDescent="0.2">
      <c r="B38" s="11" t="s">
        <v>106</v>
      </c>
      <c r="C38" s="94" t="s">
        <v>107</v>
      </c>
      <c r="D38" s="292" t="str">
        <f>$D$16</f>
        <v>year 2022</v>
      </c>
      <c r="E38" s="271">
        <f t="shared" si="0"/>
        <v>0</v>
      </c>
      <c r="F38" s="96">
        <f t="shared" si="1"/>
        <v>0</v>
      </c>
      <c r="G38" s="96">
        <v>0</v>
      </c>
      <c r="H38" s="96">
        <v>0</v>
      </c>
      <c r="I38" s="96">
        <v>0</v>
      </c>
      <c r="J38" s="96">
        <v>0</v>
      </c>
      <c r="K38" s="96">
        <v>0</v>
      </c>
      <c r="L38" s="96">
        <f t="shared" si="2"/>
        <v>0</v>
      </c>
      <c r="M38" s="96">
        <v>0</v>
      </c>
      <c r="N38" s="96">
        <v>0</v>
      </c>
      <c r="O38" s="96">
        <v>0</v>
      </c>
      <c r="P38" s="96">
        <v>0</v>
      </c>
      <c r="Q38" s="96">
        <v>0</v>
      </c>
      <c r="R38" s="96">
        <v>0</v>
      </c>
      <c r="S38" s="97">
        <v>0</v>
      </c>
      <c r="T38" s="272">
        <v>0</v>
      </c>
    </row>
    <row r="39" spans="2:20" ht="0" hidden="1" customHeight="1" x14ac:dyDescent="0.2">
      <c r="C39" s="92"/>
      <c r="D39" s="299" t="str">
        <f>$D$17</f>
        <v>year 2021</v>
      </c>
      <c r="E39" s="304">
        <f t="shared" si="0"/>
        <v>0</v>
      </c>
      <c r="F39" s="98">
        <f t="shared" si="1"/>
        <v>0</v>
      </c>
      <c r="G39" s="98">
        <v>0</v>
      </c>
      <c r="H39" s="98">
        <v>0</v>
      </c>
      <c r="I39" s="98">
        <v>0</v>
      </c>
      <c r="J39" s="98">
        <v>0</v>
      </c>
      <c r="K39" s="98">
        <v>0</v>
      </c>
      <c r="L39" s="98">
        <f t="shared" si="2"/>
        <v>0</v>
      </c>
      <c r="M39" s="98">
        <v>0</v>
      </c>
      <c r="N39" s="98">
        <v>0</v>
      </c>
      <c r="O39" s="98">
        <v>0</v>
      </c>
      <c r="P39" s="98">
        <v>0</v>
      </c>
      <c r="Q39" s="98">
        <v>0</v>
      </c>
      <c r="R39" s="98">
        <v>0</v>
      </c>
      <c r="S39" s="99">
        <v>0</v>
      </c>
      <c r="T39" s="305">
        <v>0</v>
      </c>
    </row>
    <row r="40" spans="2:20" ht="0" hidden="1" customHeight="1" x14ac:dyDescent="0.2">
      <c r="B40" s="11" t="s">
        <v>108</v>
      </c>
      <c r="C40" s="94" t="s">
        <v>109</v>
      </c>
      <c r="D40" s="292" t="str">
        <f>$D$16</f>
        <v>year 2022</v>
      </c>
      <c r="E40" s="271">
        <f t="shared" si="0"/>
        <v>0</v>
      </c>
      <c r="F40" s="96">
        <f t="shared" si="1"/>
        <v>0</v>
      </c>
      <c r="G40" s="96">
        <v>0</v>
      </c>
      <c r="H40" s="96">
        <v>0</v>
      </c>
      <c r="I40" s="96">
        <v>0</v>
      </c>
      <c r="J40" s="96">
        <v>0</v>
      </c>
      <c r="K40" s="96">
        <v>0</v>
      </c>
      <c r="L40" s="96">
        <f t="shared" si="2"/>
        <v>0</v>
      </c>
      <c r="M40" s="96">
        <v>0</v>
      </c>
      <c r="N40" s="96">
        <v>0</v>
      </c>
      <c r="O40" s="96">
        <v>0</v>
      </c>
      <c r="P40" s="96">
        <v>0</v>
      </c>
      <c r="Q40" s="96">
        <v>0</v>
      </c>
      <c r="R40" s="96">
        <v>0</v>
      </c>
      <c r="S40" s="97">
        <v>0</v>
      </c>
      <c r="T40" s="272">
        <v>0</v>
      </c>
    </row>
    <row r="41" spans="2:20" ht="0" hidden="1" customHeight="1" x14ac:dyDescent="0.2">
      <c r="C41" s="92"/>
      <c r="D41" s="299" t="str">
        <f>$D$17</f>
        <v>year 2021</v>
      </c>
      <c r="E41" s="304">
        <f t="shared" si="0"/>
        <v>0</v>
      </c>
      <c r="F41" s="98">
        <f t="shared" si="1"/>
        <v>0</v>
      </c>
      <c r="G41" s="98">
        <v>0</v>
      </c>
      <c r="H41" s="98">
        <v>0</v>
      </c>
      <c r="I41" s="98">
        <v>0</v>
      </c>
      <c r="J41" s="98">
        <v>0</v>
      </c>
      <c r="K41" s="98">
        <v>0</v>
      </c>
      <c r="L41" s="98">
        <f t="shared" si="2"/>
        <v>0</v>
      </c>
      <c r="M41" s="98">
        <v>0</v>
      </c>
      <c r="N41" s="98">
        <v>0</v>
      </c>
      <c r="O41" s="98">
        <v>0</v>
      </c>
      <c r="P41" s="98">
        <v>0</v>
      </c>
      <c r="Q41" s="98">
        <v>0</v>
      </c>
      <c r="R41" s="98">
        <v>0</v>
      </c>
      <c r="S41" s="99">
        <v>0</v>
      </c>
      <c r="T41" s="305">
        <v>0</v>
      </c>
    </row>
    <row r="42" spans="2:20" ht="0" hidden="1" customHeight="1" x14ac:dyDescent="0.2">
      <c r="B42" s="11" t="s">
        <v>110</v>
      </c>
      <c r="C42" s="94" t="s">
        <v>111</v>
      </c>
      <c r="D42" s="292" t="str">
        <f>$D$16</f>
        <v>year 2022</v>
      </c>
      <c r="E42" s="271">
        <f t="shared" si="0"/>
        <v>0</v>
      </c>
      <c r="F42" s="96">
        <f t="shared" si="1"/>
        <v>0</v>
      </c>
      <c r="G42" s="96">
        <v>0</v>
      </c>
      <c r="H42" s="96">
        <v>0</v>
      </c>
      <c r="I42" s="96">
        <v>0</v>
      </c>
      <c r="J42" s="96">
        <v>0</v>
      </c>
      <c r="K42" s="96">
        <v>0</v>
      </c>
      <c r="L42" s="96">
        <f t="shared" si="2"/>
        <v>0</v>
      </c>
      <c r="M42" s="96">
        <v>0</v>
      </c>
      <c r="N42" s="96">
        <v>0</v>
      </c>
      <c r="O42" s="96">
        <v>0</v>
      </c>
      <c r="P42" s="96">
        <v>0</v>
      </c>
      <c r="Q42" s="96">
        <v>0</v>
      </c>
      <c r="R42" s="96">
        <v>0</v>
      </c>
      <c r="S42" s="97">
        <v>0</v>
      </c>
      <c r="T42" s="272">
        <v>0</v>
      </c>
    </row>
    <row r="43" spans="2:20" ht="0" hidden="1" customHeight="1" x14ac:dyDescent="0.2">
      <c r="C43" s="92"/>
      <c r="D43" s="299" t="str">
        <f>$D$17</f>
        <v>year 2021</v>
      </c>
      <c r="E43" s="304">
        <f t="shared" si="0"/>
        <v>0</v>
      </c>
      <c r="F43" s="98">
        <f t="shared" si="1"/>
        <v>0</v>
      </c>
      <c r="G43" s="98">
        <v>0</v>
      </c>
      <c r="H43" s="98">
        <v>0</v>
      </c>
      <c r="I43" s="98">
        <v>0</v>
      </c>
      <c r="J43" s="98">
        <v>0</v>
      </c>
      <c r="K43" s="98">
        <v>0</v>
      </c>
      <c r="L43" s="98">
        <f t="shared" si="2"/>
        <v>0</v>
      </c>
      <c r="M43" s="98">
        <v>0</v>
      </c>
      <c r="N43" s="98">
        <v>0</v>
      </c>
      <c r="O43" s="98">
        <v>0</v>
      </c>
      <c r="P43" s="98">
        <v>0</v>
      </c>
      <c r="Q43" s="98">
        <v>0</v>
      </c>
      <c r="R43" s="98">
        <v>0</v>
      </c>
      <c r="S43" s="99">
        <v>0</v>
      </c>
      <c r="T43" s="305">
        <v>0</v>
      </c>
    </row>
    <row r="44" spans="2:20" ht="0" hidden="1" customHeight="1" x14ac:dyDescent="0.2">
      <c r="B44" s="11" t="s">
        <v>112</v>
      </c>
      <c r="C44" s="94" t="s">
        <v>113</v>
      </c>
      <c r="D44" s="292" t="str">
        <f>$D$16</f>
        <v>year 2022</v>
      </c>
      <c r="E44" s="271">
        <f t="shared" si="0"/>
        <v>0</v>
      </c>
      <c r="F44" s="96">
        <f t="shared" si="1"/>
        <v>0</v>
      </c>
      <c r="G44" s="96">
        <v>0</v>
      </c>
      <c r="H44" s="96">
        <v>0</v>
      </c>
      <c r="I44" s="96">
        <v>0</v>
      </c>
      <c r="J44" s="96">
        <v>0</v>
      </c>
      <c r="K44" s="96">
        <v>0</v>
      </c>
      <c r="L44" s="96">
        <f t="shared" si="2"/>
        <v>0</v>
      </c>
      <c r="M44" s="96">
        <v>0</v>
      </c>
      <c r="N44" s="96">
        <v>0</v>
      </c>
      <c r="O44" s="96">
        <v>0</v>
      </c>
      <c r="P44" s="96">
        <v>0</v>
      </c>
      <c r="Q44" s="96">
        <v>0</v>
      </c>
      <c r="R44" s="96">
        <v>0</v>
      </c>
      <c r="S44" s="97">
        <v>0</v>
      </c>
      <c r="T44" s="272">
        <v>0</v>
      </c>
    </row>
    <row r="45" spans="2:20" ht="0" hidden="1" customHeight="1" x14ac:dyDescent="0.2">
      <c r="C45" s="92"/>
      <c r="D45" s="299" t="str">
        <f>$D$17</f>
        <v>year 2021</v>
      </c>
      <c r="E45" s="304">
        <f t="shared" si="0"/>
        <v>0</v>
      </c>
      <c r="F45" s="98">
        <f t="shared" si="1"/>
        <v>0</v>
      </c>
      <c r="G45" s="98">
        <v>0</v>
      </c>
      <c r="H45" s="98">
        <v>0</v>
      </c>
      <c r="I45" s="98">
        <v>0</v>
      </c>
      <c r="J45" s="98">
        <v>0</v>
      </c>
      <c r="K45" s="98">
        <v>0</v>
      </c>
      <c r="L45" s="98">
        <f t="shared" si="2"/>
        <v>0</v>
      </c>
      <c r="M45" s="98">
        <v>0</v>
      </c>
      <c r="N45" s="98">
        <v>0</v>
      </c>
      <c r="O45" s="98">
        <v>0</v>
      </c>
      <c r="P45" s="98">
        <v>0</v>
      </c>
      <c r="Q45" s="98">
        <v>0</v>
      </c>
      <c r="R45" s="98">
        <v>0</v>
      </c>
      <c r="S45" s="99">
        <v>0</v>
      </c>
      <c r="T45" s="305">
        <v>0</v>
      </c>
    </row>
    <row r="46" spans="2:20" ht="12.75" customHeight="1" x14ac:dyDescent="0.2">
      <c r="B46" s="11" t="s">
        <v>114</v>
      </c>
      <c r="C46" s="94" t="s">
        <v>115</v>
      </c>
      <c r="D46" s="292" t="str">
        <f>$D$16</f>
        <v>year 2022</v>
      </c>
      <c r="E46" s="271">
        <f t="shared" si="0"/>
        <v>90.918823999999987</v>
      </c>
      <c r="F46" s="96">
        <f t="shared" si="1"/>
        <v>0</v>
      </c>
      <c r="G46" s="96">
        <v>0</v>
      </c>
      <c r="H46" s="96">
        <v>0</v>
      </c>
      <c r="I46" s="96">
        <v>0</v>
      </c>
      <c r="J46" s="96">
        <v>0</v>
      </c>
      <c r="K46" s="96">
        <v>0</v>
      </c>
      <c r="L46" s="96">
        <f t="shared" si="2"/>
        <v>90.918823999999987</v>
      </c>
      <c r="M46" s="96">
        <v>90.918823999999987</v>
      </c>
      <c r="N46" s="96">
        <v>0</v>
      </c>
      <c r="O46" s="96">
        <v>0</v>
      </c>
      <c r="P46" s="96">
        <v>0</v>
      </c>
      <c r="Q46" s="96">
        <v>0</v>
      </c>
      <c r="R46" s="96">
        <v>0</v>
      </c>
      <c r="S46" s="97">
        <v>0</v>
      </c>
      <c r="T46" s="272">
        <v>0</v>
      </c>
    </row>
    <row r="47" spans="2:20" ht="12.75" customHeight="1" x14ac:dyDescent="0.2">
      <c r="C47" s="92"/>
      <c r="D47" s="299" t="str">
        <f>$D$17</f>
        <v>year 2021</v>
      </c>
      <c r="E47" s="304">
        <f t="shared" si="0"/>
        <v>88.194000000000003</v>
      </c>
      <c r="F47" s="98">
        <f t="shared" si="1"/>
        <v>0</v>
      </c>
      <c r="G47" s="98">
        <v>0</v>
      </c>
      <c r="H47" s="98">
        <v>0</v>
      </c>
      <c r="I47" s="98">
        <v>0</v>
      </c>
      <c r="J47" s="98">
        <v>0</v>
      </c>
      <c r="K47" s="98">
        <v>0</v>
      </c>
      <c r="L47" s="98">
        <f t="shared" si="2"/>
        <v>88.194000000000003</v>
      </c>
      <c r="M47" s="98">
        <v>88.194000000000003</v>
      </c>
      <c r="N47" s="98">
        <v>0</v>
      </c>
      <c r="O47" s="98">
        <v>0</v>
      </c>
      <c r="P47" s="98">
        <v>0</v>
      </c>
      <c r="Q47" s="98">
        <v>0</v>
      </c>
      <c r="R47" s="98">
        <v>0</v>
      </c>
      <c r="S47" s="99">
        <v>0</v>
      </c>
      <c r="T47" s="305">
        <v>0</v>
      </c>
    </row>
    <row r="48" spans="2:20" ht="0" hidden="1" customHeight="1" x14ac:dyDescent="0.2">
      <c r="B48" s="11" t="s">
        <v>116</v>
      </c>
      <c r="C48" s="94" t="s">
        <v>117</v>
      </c>
      <c r="D48" s="292" t="str">
        <f>$D$16</f>
        <v>year 2022</v>
      </c>
      <c r="E48" s="271">
        <f t="shared" ref="E48:E79" si="3">F48+L48</f>
        <v>0</v>
      </c>
      <c r="F48" s="96">
        <f t="shared" ref="F48:F79" si="4">SUM(G48:K48)</f>
        <v>0</v>
      </c>
      <c r="G48" s="96">
        <v>0</v>
      </c>
      <c r="H48" s="96">
        <v>0</v>
      </c>
      <c r="I48" s="96">
        <v>0</v>
      </c>
      <c r="J48" s="96">
        <v>0</v>
      </c>
      <c r="K48" s="96">
        <v>0</v>
      </c>
      <c r="L48" s="96">
        <f t="shared" ref="L48:L79" si="5">SUM(M48:R48)</f>
        <v>0</v>
      </c>
      <c r="M48" s="96">
        <v>0</v>
      </c>
      <c r="N48" s="96">
        <v>0</v>
      </c>
      <c r="O48" s="96">
        <v>0</v>
      </c>
      <c r="P48" s="96">
        <v>0</v>
      </c>
      <c r="Q48" s="96">
        <v>0</v>
      </c>
      <c r="R48" s="96">
        <v>0</v>
      </c>
      <c r="S48" s="97">
        <v>0</v>
      </c>
      <c r="T48" s="272">
        <v>0</v>
      </c>
    </row>
    <row r="49" spans="2:20" ht="0" hidden="1" customHeight="1" x14ac:dyDescent="0.2">
      <c r="C49" s="92"/>
      <c r="D49" s="299" t="str">
        <f>$D$17</f>
        <v>year 2021</v>
      </c>
      <c r="E49" s="304">
        <f t="shared" si="3"/>
        <v>0</v>
      </c>
      <c r="F49" s="98">
        <f t="shared" si="4"/>
        <v>0</v>
      </c>
      <c r="G49" s="98">
        <v>0</v>
      </c>
      <c r="H49" s="98">
        <v>0</v>
      </c>
      <c r="I49" s="98">
        <v>0</v>
      </c>
      <c r="J49" s="98">
        <v>0</v>
      </c>
      <c r="K49" s="98">
        <v>0</v>
      </c>
      <c r="L49" s="98">
        <f t="shared" si="5"/>
        <v>0</v>
      </c>
      <c r="M49" s="98">
        <v>0</v>
      </c>
      <c r="N49" s="98">
        <v>0</v>
      </c>
      <c r="O49" s="98">
        <v>0</v>
      </c>
      <c r="P49" s="98">
        <v>0</v>
      </c>
      <c r="Q49" s="98">
        <v>0</v>
      </c>
      <c r="R49" s="98">
        <v>0</v>
      </c>
      <c r="S49" s="99">
        <v>0</v>
      </c>
      <c r="T49" s="305">
        <v>0</v>
      </c>
    </row>
    <row r="50" spans="2:20" ht="12.75" customHeight="1" x14ac:dyDescent="0.2">
      <c r="B50" s="11" t="s">
        <v>118</v>
      </c>
      <c r="C50" s="94" t="s">
        <v>119</v>
      </c>
      <c r="D50" s="292" t="str">
        <f>$D$16</f>
        <v>year 2022</v>
      </c>
      <c r="E50" s="271">
        <f t="shared" si="3"/>
        <v>667.5938000000001</v>
      </c>
      <c r="F50" s="96">
        <f t="shared" si="4"/>
        <v>299.60980000000001</v>
      </c>
      <c r="G50" s="96">
        <v>0</v>
      </c>
      <c r="H50" s="96">
        <v>0</v>
      </c>
      <c r="I50" s="96">
        <v>299.60980000000001</v>
      </c>
      <c r="J50" s="96">
        <v>0</v>
      </c>
      <c r="K50" s="96">
        <v>0</v>
      </c>
      <c r="L50" s="96">
        <f t="shared" si="5"/>
        <v>367.98400000000004</v>
      </c>
      <c r="M50" s="96">
        <v>134.52600000000001</v>
      </c>
      <c r="N50" s="96">
        <v>233.458</v>
      </c>
      <c r="O50" s="96">
        <v>0</v>
      </c>
      <c r="P50" s="96">
        <v>0</v>
      </c>
      <c r="Q50" s="96">
        <v>0</v>
      </c>
      <c r="R50" s="96">
        <v>0</v>
      </c>
      <c r="S50" s="97">
        <v>0</v>
      </c>
      <c r="T50" s="272">
        <v>0</v>
      </c>
    </row>
    <row r="51" spans="2:20" ht="12.75" customHeight="1" x14ac:dyDescent="0.2">
      <c r="C51" s="92"/>
      <c r="D51" s="299" t="str">
        <f>$D$17</f>
        <v>year 2021</v>
      </c>
      <c r="E51" s="304">
        <f t="shared" si="3"/>
        <v>575.39599999999996</v>
      </c>
      <c r="F51" s="98">
        <f t="shared" si="4"/>
        <v>256.44499999999999</v>
      </c>
      <c r="G51" s="98">
        <v>0</v>
      </c>
      <c r="H51" s="98">
        <v>0</v>
      </c>
      <c r="I51" s="98">
        <v>256.44499999999999</v>
      </c>
      <c r="J51" s="98">
        <v>0</v>
      </c>
      <c r="K51" s="98">
        <v>0</v>
      </c>
      <c r="L51" s="98">
        <f t="shared" si="5"/>
        <v>318.95100000000002</v>
      </c>
      <c r="M51" s="98">
        <v>141.99600000000001</v>
      </c>
      <c r="N51" s="98">
        <v>172.80600000000001</v>
      </c>
      <c r="O51" s="98">
        <v>0</v>
      </c>
      <c r="P51" s="98">
        <v>4.149</v>
      </c>
      <c r="Q51" s="98">
        <v>0</v>
      </c>
      <c r="R51" s="98">
        <v>0</v>
      </c>
      <c r="S51" s="99">
        <v>0</v>
      </c>
      <c r="T51" s="305">
        <v>0</v>
      </c>
    </row>
    <row r="52" spans="2:20" ht="12.75" customHeight="1" x14ac:dyDescent="0.2">
      <c r="B52" s="11" t="s">
        <v>120</v>
      </c>
      <c r="C52" s="94" t="s">
        <v>121</v>
      </c>
      <c r="D52" s="292" t="str">
        <f>$D$16</f>
        <v>year 2022</v>
      </c>
      <c r="E52" s="271">
        <f t="shared" si="3"/>
        <v>166.71302700000001</v>
      </c>
      <c r="F52" s="96">
        <f t="shared" si="4"/>
        <v>38.110962000000001</v>
      </c>
      <c r="G52" s="96">
        <v>12.751118</v>
      </c>
      <c r="H52" s="96">
        <v>25.038126999999999</v>
      </c>
      <c r="I52" s="96">
        <v>0.32171699999999998</v>
      </c>
      <c r="J52" s="96">
        <v>0</v>
      </c>
      <c r="K52" s="96">
        <v>0</v>
      </c>
      <c r="L52" s="96">
        <f t="shared" si="5"/>
        <v>128.60206500000001</v>
      </c>
      <c r="M52" s="96">
        <v>36.24</v>
      </c>
      <c r="N52" s="96">
        <v>92.362065000000001</v>
      </c>
      <c r="O52" s="96">
        <v>0</v>
      </c>
      <c r="P52" s="96">
        <v>0</v>
      </c>
      <c r="Q52" s="96">
        <v>0</v>
      </c>
      <c r="R52" s="96">
        <v>0</v>
      </c>
      <c r="S52" s="97">
        <v>8.6899999999999998E-4</v>
      </c>
      <c r="T52" s="272">
        <v>0</v>
      </c>
    </row>
    <row r="53" spans="2:20" ht="12.75" customHeight="1" x14ac:dyDescent="0.2">
      <c r="C53" s="92"/>
      <c r="D53" s="299" t="str">
        <f>$D$17</f>
        <v>year 2021</v>
      </c>
      <c r="E53" s="304">
        <f t="shared" si="3"/>
        <v>139.93299999999999</v>
      </c>
      <c r="F53" s="98">
        <f t="shared" si="4"/>
        <v>0</v>
      </c>
      <c r="G53" s="98">
        <v>0</v>
      </c>
      <c r="H53" s="98">
        <v>0</v>
      </c>
      <c r="I53" s="98">
        <v>0</v>
      </c>
      <c r="J53" s="98">
        <v>0</v>
      </c>
      <c r="K53" s="98">
        <v>0</v>
      </c>
      <c r="L53" s="98">
        <f t="shared" si="5"/>
        <v>139.93299999999999</v>
      </c>
      <c r="M53" s="98">
        <v>36.24</v>
      </c>
      <c r="N53" s="98">
        <v>103.693</v>
      </c>
      <c r="O53" s="98">
        <v>0</v>
      </c>
      <c r="P53" s="98">
        <v>0</v>
      </c>
      <c r="Q53" s="98">
        <v>0</v>
      </c>
      <c r="R53" s="98">
        <v>0</v>
      </c>
      <c r="S53" s="99">
        <v>0</v>
      </c>
      <c r="T53" s="305">
        <v>0</v>
      </c>
    </row>
    <row r="54" spans="2:20" ht="0" hidden="1" customHeight="1" x14ac:dyDescent="0.2">
      <c r="B54" s="11" t="s">
        <v>122</v>
      </c>
      <c r="C54" s="94" t="s">
        <v>123</v>
      </c>
      <c r="D54" s="292" t="str">
        <f>$D$16</f>
        <v>year 2022</v>
      </c>
      <c r="E54" s="271">
        <f t="shared" si="3"/>
        <v>0</v>
      </c>
      <c r="F54" s="96">
        <f t="shared" si="4"/>
        <v>0</v>
      </c>
      <c r="G54" s="96">
        <v>0</v>
      </c>
      <c r="H54" s="96">
        <v>0</v>
      </c>
      <c r="I54" s="96">
        <v>0</v>
      </c>
      <c r="J54" s="96">
        <v>0</v>
      </c>
      <c r="K54" s="96">
        <v>0</v>
      </c>
      <c r="L54" s="96">
        <f t="shared" si="5"/>
        <v>0</v>
      </c>
      <c r="M54" s="96">
        <v>0</v>
      </c>
      <c r="N54" s="96">
        <v>0</v>
      </c>
      <c r="O54" s="96">
        <v>0</v>
      </c>
      <c r="P54" s="96">
        <v>0</v>
      </c>
      <c r="Q54" s="96">
        <v>0</v>
      </c>
      <c r="R54" s="96">
        <v>0</v>
      </c>
      <c r="S54" s="97">
        <v>0</v>
      </c>
      <c r="T54" s="272">
        <v>0</v>
      </c>
    </row>
    <row r="55" spans="2:20" ht="0" hidden="1" customHeight="1" x14ac:dyDescent="0.2">
      <c r="C55" s="92"/>
      <c r="D55" s="299" t="str">
        <f>$D$17</f>
        <v>year 2021</v>
      </c>
      <c r="E55" s="304">
        <f t="shared" si="3"/>
        <v>0</v>
      </c>
      <c r="F55" s="98">
        <f t="shared" si="4"/>
        <v>0</v>
      </c>
      <c r="G55" s="98">
        <v>0</v>
      </c>
      <c r="H55" s="98">
        <v>0</v>
      </c>
      <c r="I55" s="98">
        <v>0</v>
      </c>
      <c r="J55" s="98">
        <v>0</v>
      </c>
      <c r="K55" s="98">
        <v>0</v>
      </c>
      <c r="L55" s="98">
        <f t="shared" si="5"/>
        <v>0</v>
      </c>
      <c r="M55" s="98">
        <v>0</v>
      </c>
      <c r="N55" s="98">
        <v>0</v>
      </c>
      <c r="O55" s="98">
        <v>0</v>
      </c>
      <c r="P55" s="98">
        <v>0</v>
      </c>
      <c r="Q55" s="98">
        <v>0</v>
      </c>
      <c r="R55" s="98">
        <v>0</v>
      </c>
      <c r="S55" s="99">
        <v>0</v>
      </c>
      <c r="T55" s="305">
        <v>0</v>
      </c>
    </row>
    <row r="56" spans="2:20" ht="0" hidden="1" customHeight="1" x14ac:dyDescent="0.2">
      <c r="B56" s="11" t="s">
        <v>124</v>
      </c>
      <c r="C56" s="94" t="s">
        <v>125</v>
      </c>
      <c r="D56" s="292" t="str">
        <f>$D$16</f>
        <v>year 2022</v>
      </c>
      <c r="E56" s="271">
        <f t="shared" si="3"/>
        <v>0</v>
      </c>
      <c r="F56" s="96">
        <f t="shared" si="4"/>
        <v>0</v>
      </c>
      <c r="G56" s="96">
        <v>0</v>
      </c>
      <c r="H56" s="96">
        <v>0</v>
      </c>
      <c r="I56" s="96">
        <v>0</v>
      </c>
      <c r="J56" s="96">
        <v>0</v>
      </c>
      <c r="K56" s="96">
        <v>0</v>
      </c>
      <c r="L56" s="96">
        <f t="shared" si="5"/>
        <v>0</v>
      </c>
      <c r="M56" s="96">
        <v>0</v>
      </c>
      <c r="N56" s="96">
        <v>0</v>
      </c>
      <c r="O56" s="96">
        <v>0</v>
      </c>
      <c r="P56" s="96">
        <v>0</v>
      </c>
      <c r="Q56" s="96">
        <v>0</v>
      </c>
      <c r="R56" s="96">
        <v>0</v>
      </c>
      <c r="S56" s="97">
        <v>0</v>
      </c>
      <c r="T56" s="272">
        <v>0</v>
      </c>
    </row>
    <row r="57" spans="2:20" ht="0" hidden="1" customHeight="1" x14ac:dyDescent="0.2">
      <c r="C57" s="92"/>
      <c r="D57" s="299" t="str">
        <f>$D$17</f>
        <v>year 2021</v>
      </c>
      <c r="E57" s="304">
        <f t="shared" si="3"/>
        <v>0</v>
      </c>
      <c r="F57" s="98">
        <f t="shared" si="4"/>
        <v>0</v>
      </c>
      <c r="G57" s="98">
        <v>0</v>
      </c>
      <c r="H57" s="98">
        <v>0</v>
      </c>
      <c r="I57" s="98">
        <v>0</v>
      </c>
      <c r="J57" s="98">
        <v>0</v>
      </c>
      <c r="K57" s="98">
        <v>0</v>
      </c>
      <c r="L57" s="98">
        <f t="shared" si="5"/>
        <v>0</v>
      </c>
      <c r="M57" s="98">
        <v>0</v>
      </c>
      <c r="N57" s="98">
        <v>0</v>
      </c>
      <c r="O57" s="98">
        <v>0</v>
      </c>
      <c r="P57" s="98">
        <v>0</v>
      </c>
      <c r="Q57" s="98">
        <v>0</v>
      </c>
      <c r="R57" s="98">
        <v>0</v>
      </c>
      <c r="S57" s="99">
        <v>0</v>
      </c>
      <c r="T57" s="305">
        <v>0</v>
      </c>
    </row>
    <row r="58" spans="2:20" ht="0" hidden="1" customHeight="1" x14ac:dyDescent="0.2">
      <c r="B58" s="11" t="s">
        <v>126</v>
      </c>
      <c r="C58" s="94" t="s">
        <v>127</v>
      </c>
      <c r="D58" s="292" t="str">
        <f>$D$16</f>
        <v>year 2022</v>
      </c>
      <c r="E58" s="271">
        <f t="shared" si="3"/>
        <v>0</v>
      </c>
      <c r="F58" s="96">
        <f t="shared" si="4"/>
        <v>0</v>
      </c>
      <c r="G58" s="96">
        <v>0</v>
      </c>
      <c r="H58" s="96">
        <v>0</v>
      </c>
      <c r="I58" s="96">
        <v>0</v>
      </c>
      <c r="J58" s="96">
        <v>0</v>
      </c>
      <c r="K58" s="96">
        <v>0</v>
      </c>
      <c r="L58" s="96">
        <f t="shared" si="5"/>
        <v>0</v>
      </c>
      <c r="M58" s="96">
        <v>0</v>
      </c>
      <c r="N58" s="96">
        <v>0</v>
      </c>
      <c r="O58" s="96">
        <v>0</v>
      </c>
      <c r="P58" s="96">
        <v>0</v>
      </c>
      <c r="Q58" s="96">
        <v>0</v>
      </c>
      <c r="R58" s="96">
        <v>0</v>
      </c>
      <c r="S58" s="97">
        <v>0</v>
      </c>
      <c r="T58" s="272">
        <v>0</v>
      </c>
    </row>
    <row r="59" spans="2:20" ht="0" hidden="1" customHeight="1" x14ac:dyDescent="0.2">
      <c r="C59" s="92"/>
      <c r="D59" s="299" t="str">
        <f>$D$17</f>
        <v>year 2021</v>
      </c>
      <c r="E59" s="304">
        <f t="shared" si="3"/>
        <v>0</v>
      </c>
      <c r="F59" s="98">
        <f t="shared" si="4"/>
        <v>0</v>
      </c>
      <c r="G59" s="98">
        <v>0</v>
      </c>
      <c r="H59" s="98">
        <v>0</v>
      </c>
      <c r="I59" s="98">
        <v>0</v>
      </c>
      <c r="J59" s="98">
        <v>0</v>
      </c>
      <c r="K59" s="98">
        <v>0</v>
      </c>
      <c r="L59" s="98">
        <f t="shared" si="5"/>
        <v>0</v>
      </c>
      <c r="M59" s="98">
        <v>0</v>
      </c>
      <c r="N59" s="98">
        <v>0</v>
      </c>
      <c r="O59" s="98">
        <v>0</v>
      </c>
      <c r="P59" s="98">
        <v>0</v>
      </c>
      <c r="Q59" s="98">
        <v>0</v>
      </c>
      <c r="R59" s="98">
        <v>0</v>
      </c>
      <c r="S59" s="99">
        <v>0</v>
      </c>
      <c r="T59" s="305">
        <v>0</v>
      </c>
    </row>
    <row r="60" spans="2:20" ht="0" hidden="1" customHeight="1" x14ac:dyDescent="0.2">
      <c r="B60" s="11" t="s">
        <v>128</v>
      </c>
      <c r="C60" s="94" t="s">
        <v>129</v>
      </c>
      <c r="D60" s="292" t="str">
        <f>$D$16</f>
        <v>year 2022</v>
      </c>
      <c r="E60" s="271">
        <f t="shared" si="3"/>
        <v>0</v>
      </c>
      <c r="F60" s="96">
        <f t="shared" si="4"/>
        <v>0</v>
      </c>
      <c r="G60" s="96">
        <v>0</v>
      </c>
      <c r="H60" s="96">
        <v>0</v>
      </c>
      <c r="I60" s="96">
        <v>0</v>
      </c>
      <c r="J60" s="96">
        <v>0</v>
      </c>
      <c r="K60" s="96">
        <v>0</v>
      </c>
      <c r="L60" s="96">
        <f t="shared" si="5"/>
        <v>0</v>
      </c>
      <c r="M60" s="96">
        <v>0</v>
      </c>
      <c r="N60" s="96">
        <v>0</v>
      </c>
      <c r="O60" s="96">
        <v>0</v>
      </c>
      <c r="P60" s="96">
        <v>0</v>
      </c>
      <c r="Q60" s="96">
        <v>0</v>
      </c>
      <c r="R60" s="96">
        <v>0</v>
      </c>
      <c r="S60" s="97">
        <v>0</v>
      </c>
      <c r="T60" s="272">
        <v>0</v>
      </c>
    </row>
    <row r="61" spans="2:20" ht="0" hidden="1" customHeight="1" x14ac:dyDescent="0.2">
      <c r="C61" s="92"/>
      <c r="D61" s="299" t="str">
        <f>$D$17</f>
        <v>year 2021</v>
      </c>
      <c r="E61" s="304">
        <f t="shared" si="3"/>
        <v>0</v>
      </c>
      <c r="F61" s="98">
        <f t="shared" si="4"/>
        <v>0</v>
      </c>
      <c r="G61" s="98">
        <v>0</v>
      </c>
      <c r="H61" s="98">
        <v>0</v>
      </c>
      <c r="I61" s="98">
        <v>0</v>
      </c>
      <c r="J61" s="98">
        <v>0</v>
      </c>
      <c r="K61" s="98">
        <v>0</v>
      </c>
      <c r="L61" s="98">
        <f t="shared" si="5"/>
        <v>0</v>
      </c>
      <c r="M61" s="98">
        <v>0</v>
      </c>
      <c r="N61" s="98">
        <v>0</v>
      </c>
      <c r="O61" s="98">
        <v>0</v>
      </c>
      <c r="P61" s="98">
        <v>0</v>
      </c>
      <c r="Q61" s="98">
        <v>0</v>
      </c>
      <c r="R61" s="98">
        <v>0</v>
      </c>
      <c r="S61" s="99">
        <v>0</v>
      </c>
      <c r="T61" s="305">
        <v>0</v>
      </c>
    </row>
    <row r="62" spans="2:20" ht="0" hidden="1" customHeight="1" x14ac:dyDescent="0.2">
      <c r="B62" s="11" t="s">
        <v>130</v>
      </c>
      <c r="C62" s="94" t="s">
        <v>131</v>
      </c>
      <c r="D62" s="292" t="str">
        <f>$D$16</f>
        <v>year 2022</v>
      </c>
      <c r="E62" s="271">
        <f t="shared" si="3"/>
        <v>0</v>
      </c>
      <c r="F62" s="96">
        <f t="shared" si="4"/>
        <v>0</v>
      </c>
      <c r="G62" s="96">
        <v>0</v>
      </c>
      <c r="H62" s="96">
        <v>0</v>
      </c>
      <c r="I62" s="96">
        <v>0</v>
      </c>
      <c r="J62" s="96">
        <v>0</v>
      </c>
      <c r="K62" s="96">
        <v>0</v>
      </c>
      <c r="L62" s="96">
        <f t="shared" si="5"/>
        <v>0</v>
      </c>
      <c r="M62" s="96">
        <v>0</v>
      </c>
      <c r="N62" s="96">
        <v>0</v>
      </c>
      <c r="O62" s="96">
        <v>0</v>
      </c>
      <c r="P62" s="96">
        <v>0</v>
      </c>
      <c r="Q62" s="96">
        <v>0</v>
      </c>
      <c r="R62" s="96">
        <v>0</v>
      </c>
      <c r="S62" s="97">
        <v>0</v>
      </c>
      <c r="T62" s="272">
        <v>0</v>
      </c>
    </row>
    <row r="63" spans="2:20" ht="0" hidden="1" customHeight="1" x14ac:dyDescent="0.2">
      <c r="C63" s="92"/>
      <c r="D63" s="299" t="str">
        <f>$D$17</f>
        <v>year 2021</v>
      </c>
      <c r="E63" s="304">
        <f t="shared" si="3"/>
        <v>0</v>
      </c>
      <c r="F63" s="98">
        <f t="shared" si="4"/>
        <v>0</v>
      </c>
      <c r="G63" s="98">
        <v>0</v>
      </c>
      <c r="H63" s="98">
        <v>0</v>
      </c>
      <c r="I63" s="98">
        <v>0</v>
      </c>
      <c r="J63" s="98">
        <v>0</v>
      </c>
      <c r="K63" s="98">
        <v>0</v>
      </c>
      <c r="L63" s="98">
        <f t="shared" si="5"/>
        <v>0</v>
      </c>
      <c r="M63" s="98">
        <v>0</v>
      </c>
      <c r="N63" s="98">
        <v>0</v>
      </c>
      <c r="O63" s="98">
        <v>0</v>
      </c>
      <c r="P63" s="98">
        <v>0</v>
      </c>
      <c r="Q63" s="98">
        <v>0</v>
      </c>
      <c r="R63" s="98">
        <v>0</v>
      </c>
      <c r="S63" s="99">
        <v>0</v>
      </c>
      <c r="T63" s="305">
        <v>0</v>
      </c>
    </row>
    <row r="64" spans="2:20" ht="0" hidden="1" customHeight="1" x14ac:dyDescent="0.2">
      <c r="B64" s="11" t="s">
        <v>132</v>
      </c>
      <c r="C64" s="94" t="s">
        <v>133</v>
      </c>
      <c r="D64" s="292" t="str">
        <f>$D$16</f>
        <v>year 2022</v>
      </c>
      <c r="E64" s="271">
        <f t="shared" si="3"/>
        <v>0</v>
      </c>
      <c r="F64" s="96">
        <f t="shared" si="4"/>
        <v>0</v>
      </c>
      <c r="G64" s="96">
        <v>0</v>
      </c>
      <c r="H64" s="96">
        <v>0</v>
      </c>
      <c r="I64" s="96">
        <v>0</v>
      </c>
      <c r="J64" s="96">
        <v>0</v>
      </c>
      <c r="K64" s="96">
        <v>0</v>
      </c>
      <c r="L64" s="96">
        <f t="shared" si="5"/>
        <v>0</v>
      </c>
      <c r="M64" s="96">
        <v>0</v>
      </c>
      <c r="N64" s="96">
        <v>0</v>
      </c>
      <c r="O64" s="96">
        <v>0</v>
      </c>
      <c r="P64" s="96">
        <v>0</v>
      </c>
      <c r="Q64" s="96">
        <v>0</v>
      </c>
      <c r="R64" s="96">
        <v>0</v>
      </c>
      <c r="S64" s="97">
        <v>0</v>
      </c>
      <c r="T64" s="272">
        <v>0</v>
      </c>
    </row>
    <row r="65" spans="2:20" ht="0" hidden="1" customHeight="1" x14ac:dyDescent="0.2">
      <c r="C65" s="92"/>
      <c r="D65" s="299" t="str">
        <f>$D$17</f>
        <v>year 2021</v>
      </c>
      <c r="E65" s="304">
        <f t="shared" si="3"/>
        <v>0</v>
      </c>
      <c r="F65" s="98">
        <f t="shared" si="4"/>
        <v>0</v>
      </c>
      <c r="G65" s="98">
        <v>0</v>
      </c>
      <c r="H65" s="98">
        <v>0</v>
      </c>
      <c r="I65" s="98">
        <v>0</v>
      </c>
      <c r="J65" s="98">
        <v>0</v>
      </c>
      <c r="K65" s="98">
        <v>0</v>
      </c>
      <c r="L65" s="98">
        <f t="shared" si="5"/>
        <v>0</v>
      </c>
      <c r="M65" s="98">
        <v>0</v>
      </c>
      <c r="N65" s="98">
        <v>0</v>
      </c>
      <c r="O65" s="98">
        <v>0</v>
      </c>
      <c r="P65" s="98">
        <v>0</v>
      </c>
      <c r="Q65" s="98">
        <v>0</v>
      </c>
      <c r="R65" s="98">
        <v>0</v>
      </c>
      <c r="S65" s="99">
        <v>0</v>
      </c>
      <c r="T65" s="305">
        <v>0</v>
      </c>
    </row>
    <row r="66" spans="2:20" ht="12.75" customHeight="1" x14ac:dyDescent="0.2">
      <c r="B66" s="11" t="s">
        <v>134</v>
      </c>
      <c r="C66" s="94" t="s">
        <v>135</v>
      </c>
      <c r="D66" s="292" t="str">
        <f>$D$16</f>
        <v>year 2022</v>
      </c>
      <c r="E66" s="271">
        <f t="shared" si="3"/>
        <v>469.09908100000007</v>
      </c>
      <c r="F66" s="96">
        <f t="shared" si="4"/>
        <v>8.52</v>
      </c>
      <c r="G66" s="96">
        <v>0</v>
      </c>
      <c r="H66" s="96">
        <v>0</v>
      </c>
      <c r="I66" s="96">
        <v>8.52</v>
      </c>
      <c r="J66" s="96">
        <v>0</v>
      </c>
      <c r="K66" s="96">
        <v>0</v>
      </c>
      <c r="L66" s="96">
        <f t="shared" si="5"/>
        <v>460.57908100000009</v>
      </c>
      <c r="M66" s="96">
        <v>132.06960000000001</v>
      </c>
      <c r="N66" s="96">
        <v>328.50948100000011</v>
      </c>
      <c r="O66" s="96">
        <v>0</v>
      </c>
      <c r="P66" s="96">
        <v>0</v>
      </c>
      <c r="Q66" s="96">
        <v>0</v>
      </c>
      <c r="R66" s="96">
        <v>0</v>
      </c>
      <c r="S66" s="97">
        <v>0</v>
      </c>
      <c r="T66" s="272">
        <v>0</v>
      </c>
    </row>
    <row r="67" spans="2:20" ht="12.75" customHeight="1" x14ac:dyDescent="0.2">
      <c r="C67" s="92"/>
      <c r="D67" s="299" t="str">
        <f>$D$17</f>
        <v>year 2021</v>
      </c>
      <c r="E67" s="304">
        <f t="shared" si="3"/>
        <v>437.69200000000001</v>
      </c>
      <c r="F67" s="98">
        <f t="shared" si="4"/>
        <v>7.6680000000000001</v>
      </c>
      <c r="G67" s="98">
        <v>0</v>
      </c>
      <c r="H67" s="98">
        <v>0</v>
      </c>
      <c r="I67" s="98">
        <v>7.6680000000000001</v>
      </c>
      <c r="J67" s="98">
        <v>0</v>
      </c>
      <c r="K67" s="98">
        <v>0</v>
      </c>
      <c r="L67" s="98">
        <f t="shared" si="5"/>
        <v>430.024</v>
      </c>
      <c r="M67" s="98">
        <v>119.163</v>
      </c>
      <c r="N67" s="98">
        <v>310.86099999999999</v>
      </c>
      <c r="O67" s="98">
        <v>0</v>
      </c>
      <c r="P67" s="98">
        <v>0</v>
      </c>
      <c r="Q67" s="98">
        <v>0</v>
      </c>
      <c r="R67" s="98">
        <v>0</v>
      </c>
      <c r="S67" s="99">
        <v>0</v>
      </c>
      <c r="T67" s="305">
        <v>0</v>
      </c>
    </row>
    <row r="68" spans="2:20" ht="0" hidden="1" customHeight="1" x14ac:dyDescent="0.2">
      <c r="B68" s="11" t="s">
        <v>136</v>
      </c>
      <c r="C68" s="94" t="s">
        <v>137</v>
      </c>
      <c r="D68" s="292" t="str">
        <f>$D$16</f>
        <v>year 2022</v>
      </c>
      <c r="E68" s="271">
        <f t="shared" si="3"/>
        <v>0</v>
      </c>
      <c r="F68" s="96">
        <f t="shared" si="4"/>
        <v>0</v>
      </c>
      <c r="G68" s="96">
        <v>0</v>
      </c>
      <c r="H68" s="96">
        <v>0</v>
      </c>
      <c r="I68" s="96">
        <v>0</v>
      </c>
      <c r="J68" s="96">
        <v>0</v>
      </c>
      <c r="K68" s="96">
        <v>0</v>
      </c>
      <c r="L68" s="96">
        <f t="shared" si="5"/>
        <v>0</v>
      </c>
      <c r="M68" s="96">
        <v>0</v>
      </c>
      <c r="N68" s="96">
        <v>0</v>
      </c>
      <c r="O68" s="96">
        <v>0</v>
      </c>
      <c r="P68" s="96">
        <v>0</v>
      </c>
      <c r="Q68" s="96">
        <v>0</v>
      </c>
      <c r="R68" s="96">
        <v>0</v>
      </c>
      <c r="S68" s="97">
        <v>0</v>
      </c>
      <c r="T68" s="272">
        <v>0</v>
      </c>
    </row>
    <row r="69" spans="2:20" ht="0" hidden="1" customHeight="1" x14ac:dyDescent="0.2">
      <c r="C69" s="92"/>
      <c r="D69" s="299" t="str">
        <f>$D$17</f>
        <v>year 2021</v>
      </c>
      <c r="E69" s="304">
        <f t="shared" si="3"/>
        <v>0</v>
      </c>
      <c r="F69" s="98">
        <f t="shared" si="4"/>
        <v>0</v>
      </c>
      <c r="G69" s="98">
        <v>0</v>
      </c>
      <c r="H69" s="98">
        <v>0</v>
      </c>
      <c r="I69" s="98">
        <v>0</v>
      </c>
      <c r="J69" s="98">
        <v>0</v>
      </c>
      <c r="K69" s="98">
        <v>0</v>
      </c>
      <c r="L69" s="98">
        <f t="shared" si="5"/>
        <v>0</v>
      </c>
      <c r="M69" s="98">
        <v>0</v>
      </c>
      <c r="N69" s="98">
        <v>0</v>
      </c>
      <c r="O69" s="98">
        <v>0</v>
      </c>
      <c r="P69" s="98">
        <v>0</v>
      </c>
      <c r="Q69" s="98">
        <v>0</v>
      </c>
      <c r="R69" s="98">
        <v>0</v>
      </c>
      <c r="S69" s="99">
        <v>0</v>
      </c>
      <c r="T69" s="305">
        <v>0</v>
      </c>
    </row>
    <row r="70" spans="2:20" ht="0" hidden="1" customHeight="1" x14ac:dyDescent="0.2">
      <c r="B70" s="11" t="s">
        <v>138</v>
      </c>
      <c r="C70" s="94" t="s">
        <v>139</v>
      </c>
      <c r="D70" s="292" t="str">
        <f>$D$16</f>
        <v>year 2022</v>
      </c>
      <c r="E70" s="271">
        <f t="shared" si="3"/>
        <v>0</v>
      </c>
      <c r="F70" s="96">
        <f t="shared" si="4"/>
        <v>0</v>
      </c>
      <c r="G70" s="96">
        <v>0</v>
      </c>
      <c r="H70" s="96">
        <v>0</v>
      </c>
      <c r="I70" s="96">
        <v>0</v>
      </c>
      <c r="J70" s="96">
        <v>0</v>
      </c>
      <c r="K70" s="96">
        <v>0</v>
      </c>
      <c r="L70" s="96">
        <f t="shared" si="5"/>
        <v>0</v>
      </c>
      <c r="M70" s="96">
        <v>0</v>
      </c>
      <c r="N70" s="96">
        <v>0</v>
      </c>
      <c r="O70" s="96">
        <v>0</v>
      </c>
      <c r="P70" s="96">
        <v>0</v>
      </c>
      <c r="Q70" s="96">
        <v>0</v>
      </c>
      <c r="R70" s="96">
        <v>0</v>
      </c>
      <c r="S70" s="97">
        <v>0</v>
      </c>
      <c r="T70" s="272">
        <v>0</v>
      </c>
    </row>
    <row r="71" spans="2:20" ht="0" hidden="1" customHeight="1" x14ac:dyDescent="0.2">
      <c r="C71" s="92"/>
      <c r="D71" s="299" t="str">
        <f>$D$17</f>
        <v>year 2021</v>
      </c>
      <c r="E71" s="304">
        <f t="shared" si="3"/>
        <v>0</v>
      </c>
      <c r="F71" s="98">
        <f t="shared" si="4"/>
        <v>0</v>
      </c>
      <c r="G71" s="98">
        <v>0</v>
      </c>
      <c r="H71" s="98">
        <v>0</v>
      </c>
      <c r="I71" s="98">
        <v>0</v>
      </c>
      <c r="J71" s="98">
        <v>0</v>
      </c>
      <c r="K71" s="98">
        <v>0</v>
      </c>
      <c r="L71" s="98">
        <f t="shared" si="5"/>
        <v>0</v>
      </c>
      <c r="M71" s="98">
        <v>0</v>
      </c>
      <c r="N71" s="98">
        <v>0</v>
      </c>
      <c r="O71" s="98">
        <v>0</v>
      </c>
      <c r="P71" s="98">
        <v>0</v>
      </c>
      <c r="Q71" s="98">
        <v>0</v>
      </c>
      <c r="R71" s="98">
        <v>0</v>
      </c>
      <c r="S71" s="99">
        <v>0</v>
      </c>
      <c r="T71" s="305">
        <v>0</v>
      </c>
    </row>
    <row r="72" spans="2:20" ht="0" hidden="1" customHeight="1" x14ac:dyDescent="0.2">
      <c r="B72" s="11" t="s">
        <v>140</v>
      </c>
      <c r="C72" s="94" t="s">
        <v>141</v>
      </c>
      <c r="D72" s="292" t="str">
        <f>$D$16</f>
        <v>year 2022</v>
      </c>
      <c r="E72" s="271">
        <f t="shared" si="3"/>
        <v>0</v>
      </c>
      <c r="F72" s="96">
        <f t="shared" si="4"/>
        <v>0</v>
      </c>
      <c r="G72" s="96">
        <v>0</v>
      </c>
      <c r="H72" s="96">
        <v>0</v>
      </c>
      <c r="I72" s="96">
        <v>0</v>
      </c>
      <c r="J72" s="96">
        <v>0</v>
      </c>
      <c r="K72" s="96">
        <v>0</v>
      </c>
      <c r="L72" s="96">
        <f t="shared" si="5"/>
        <v>0</v>
      </c>
      <c r="M72" s="96">
        <v>0</v>
      </c>
      <c r="N72" s="96">
        <v>0</v>
      </c>
      <c r="O72" s="96">
        <v>0</v>
      </c>
      <c r="P72" s="96">
        <v>0</v>
      </c>
      <c r="Q72" s="96">
        <v>0</v>
      </c>
      <c r="R72" s="96">
        <v>0</v>
      </c>
      <c r="S72" s="97">
        <v>0</v>
      </c>
      <c r="T72" s="272">
        <v>0</v>
      </c>
    </row>
    <row r="73" spans="2:20" ht="0" hidden="1" customHeight="1" x14ac:dyDescent="0.2">
      <c r="C73" s="92"/>
      <c r="D73" s="299" t="str">
        <f>$D$17</f>
        <v>year 2021</v>
      </c>
      <c r="E73" s="304">
        <f t="shared" si="3"/>
        <v>0</v>
      </c>
      <c r="F73" s="98">
        <f t="shared" si="4"/>
        <v>0</v>
      </c>
      <c r="G73" s="98">
        <v>0</v>
      </c>
      <c r="H73" s="98">
        <v>0</v>
      </c>
      <c r="I73" s="98">
        <v>0</v>
      </c>
      <c r="J73" s="98">
        <v>0</v>
      </c>
      <c r="K73" s="98">
        <v>0</v>
      </c>
      <c r="L73" s="98">
        <f t="shared" si="5"/>
        <v>0</v>
      </c>
      <c r="M73" s="98">
        <v>0</v>
      </c>
      <c r="N73" s="98">
        <v>0</v>
      </c>
      <c r="O73" s="98">
        <v>0</v>
      </c>
      <c r="P73" s="98">
        <v>0</v>
      </c>
      <c r="Q73" s="98">
        <v>0</v>
      </c>
      <c r="R73" s="98">
        <v>0</v>
      </c>
      <c r="S73" s="99">
        <v>0</v>
      </c>
      <c r="T73" s="305">
        <v>0</v>
      </c>
    </row>
    <row r="74" spans="2:20" ht="0" hidden="1" customHeight="1" x14ac:dyDescent="0.2">
      <c r="B74" s="11" t="s">
        <v>142</v>
      </c>
      <c r="C74" s="94" t="s">
        <v>143</v>
      </c>
      <c r="D74" s="292" t="str">
        <f>$D$16</f>
        <v>year 2022</v>
      </c>
      <c r="E74" s="271">
        <f t="shared" si="3"/>
        <v>0</v>
      </c>
      <c r="F74" s="96">
        <f t="shared" si="4"/>
        <v>0</v>
      </c>
      <c r="G74" s="96">
        <v>0</v>
      </c>
      <c r="H74" s="96">
        <v>0</v>
      </c>
      <c r="I74" s="96">
        <v>0</v>
      </c>
      <c r="J74" s="96">
        <v>0</v>
      </c>
      <c r="K74" s="96">
        <v>0</v>
      </c>
      <c r="L74" s="96">
        <f t="shared" si="5"/>
        <v>0</v>
      </c>
      <c r="M74" s="96">
        <v>0</v>
      </c>
      <c r="N74" s="96">
        <v>0</v>
      </c>
      <c r="O74" s="96">
        <v>0</v>
      </c>
      <c r="P74" s="96">
        <v>0</v>
      </c>
      <c r="Q74" s="96">
        <v>0</v>
      </c>
      <c r="R74" s="96">
        <v>0</v>
      </c>
      <c r="S74" s="97">
        <v>0</v>
      </c>
      <c r="T74" s="272">
        <v>0</v>
      </c>
    </row>
    <row r="75" spans="2:20" ht="0" hidden="1" customHeight="1" x14ac:dyDescent="0.2">
      <c r="C75" s="92"/>
      <c r="D75" s="299" t="str">
        <f>$D$17</f>
        <v>year 2021</v>
      </c>
      <c r="E75" s="304">
        <f t="shared" si="3"/>
        <v>0</v>
      </c>
      <c r="F75" s="98">
        <f t="shared" si="4"/>
        <v>0</v>
      </c>
      <c r="G75" s="98">
        <v>0</v>
      </c>
      <c r="H75" s="98">
        <v>0</v>
      </c>
      <c r="I75" s="98">
        <v>0</v>
      </c>
      <c r="J75" s="98">
        <v>0</v>
      </c>
      <c r="K75" s="98">
        <v>0</v>
      </c>
      <c r="L75" s="98">
        <f t="shared" si="5"/>
        <v>0</v>
      </c>
      <c r="M75" s="98">
        <v>0</v>
      </c>
      <c r="N75" s="98">
        <v>0</v>
      </c>
      <c r="O75" s="98">
        <v>0</v>
      </c>
      <c r="P75" s="98">
        <v>0</v>
      </c>
      <c r="Q75" s="98">
        <v>0</v>
      </c>
      <c r="R75" s="98">
        <v>0</v>
      </c>
      <c r="S75" s="99">
        <v>0</v>
      </c>
      <c r="T75" s="305">
        <v>0</v>
      </c>
    </row>
    <row r="76" spans="2:20" ht="0" hidden="1" customHeight="1" x14ac:dyDescent="0.2">
      <c r="B76" s="11" t="s">
        <v>144</v>
      </c>
      <c r="C76" s="94" t="s">
        <v>145</v>
      </c>
      <c r="D76" s="292" t="str">
        <f>$D$16</f>
        <v>year 2022</v>
      </c>
      <c r="E76" s="271">
        <f t="shared" si="3"/>
        <v>0</v>
      </c>
      <c r="F76" s="96">
        <f t="shared" si="4"/>
        <v>0</v>
      </c>
      <c r="G76" s="96">
        <v>0</v>
      </c>
      <c r="H76" s="96">
        <v>0</v>
      </c>
      <c r="I76" s="96">
        <v>0</v>
      </c>
      <c r="J76" s="96">
        <v>0</v>
      </c>
      <c r="K76" s="96">
        <v>0</v>
      </c>
      <c r="L76" s="96">
        <f t="shared" si="5"/>
        <v>0</v>
      </c>
      <c r="M76" s="96">
        <v>0</v>
      </c>
      <c r="N76" s="96">
        <v>0</v>
      </c>
      <c r="O76" s="96">
        <v>0</v>
      </c>
      <c r="P76" s="96">
        <v>0</v>
      </c>
      <c r="Q76" s="96">
        <v>0</v>
      </c>
      <c r="R76" s="96">
        <v>0</v>
      </c>
      <c r="S76" s="97">
        <v>0</v>
      </c>
      <c r="T76" s="272">
        <v>0</v>
      </c>
    </row>
    <row r="77" spans="2:20" ht="0" hidden="1" customHeight="1" x14ac:dyDescent="0.2">
      <c r="C77" s="92"/>
      <c r="D77" s="299" t="str">
        <f>$D$17</f>
        <v>year 2021</v>
      </c>
      <c r="E77" s="304">
        <f t="shared" si="3"/>
        <v>0</v>
      </c>
      <c r="F77" s="98">
        <f t="shared" si="4"/>
        <v>0</v>
      </c>
      <c r="G77" s="98">
        <v>0</v>
      </c>
      <c r="H77" s="98">
        <v>0</v>
      </c>
      <c r="I77" s="98">
        <v>0</v>
      </c>
      <c r="J77" s="98">
        <v>0</v>
      </c>
      <c r="K77" s="98">
        <v>0</v>
      </c>
      <c r="L77" s="98">
        <f t="shared" si="5"/>
        <v>0</v>
      </c>
      <c r="M77" s="98">
        <v>0</v>
      </c>
      <c r="N77" s="98">
        <v>0</v>
      </c>
      <c r="O77" s="98">
        <v>0</v>
      </c>
      <c r="P77" s="98">
        <v>0</v>
      </c>
      <c r="Q77" s="98">
        <v>0</v>
      </c>
      <c r="R77" s="98">
        <v>0</v>
      </c>
      <c r="S77" s="99">
        <v>0</v>
      </c>
      <c r="T77" s="305">
        <v>0</v>
      </c>
    </row>
    <row r="78" spans="2:20" ht="0" hidden="1" customHeight="1" x14ac:dyDescent="0.2">
      <c r="B78" s="11" t="s">
        <v>146</v>
      </c>
      <c r="C78" s="94" t="s">
        <v>147</v>
      </c>
      <c r="D78" s="292" t="str">
        <f>$D$16</f>
        <v>year 2022</v>
      </c>
      <c r="E78" s="271">
        <f t="shared" si="3"/>
        <v>0</v>
      </c>
      <c r="F78" s="96">
        <f t="shared" si="4"/>
        <v>0</v>
      </c>
      <c r="G78" s="96">
        <v>0</v>
      </c>
      <c r="H78" s="96">
        <v>0</v>
      </c>
      <c r="I78" s="96">
        <v>0</v>
      </c>
      <c r="J78" s="96">
        <v>0</v>
      </c>
      <c r="K78" s="96">
        <v>0</v>
      </c>
      <c r="L78" s="96">
        <f t="shared" si="5"/>
        <v>0</v>
      </c>
      <c r="M78" s="96">
        <v>0</v>
      </c>
      <c r="N78" s="96">
        <v>0</v>
      </c>
      <c r="O78" s="96">
        <v>0</v>
      </c>
      <c r="P78" s="96">
        <v>0</v>
      </c>
      <c r="Q78" s="96">
        <v>0</v>
      </c>
      <c r="R78" s="96">
        <v>0</v>
      </c>
      <c r="S78" s="97">
        <v>0</v>
      </c>
      <c r="T78" s="272">
        <v>0</v>
      </c>
    </row>
    <row r="79" spans="2:20" ht="0" hidden="1" customHeight="1" x14ac:dyDescent="0.2">
      <c r="C79" s="92"/>
      <c r="D79" s="299" t="str">
        <f>$D$17</f>
        <v>year 2021</v>
      </c>
      <c r="E79" s="304">
        <f t="shared" si="3"/>
        <v>0</v>
      </c>
      <c r="F79" s="98">
        <f t="shared" si="4"/>
        <v>0</v>
      </c>
      <c r="G79" s="98">
        <v>0</v>
      </c>
      <c r="H79" s="98">
        <v>0</v>
      </c>
      <c r="I79" s="98">
        <v>0</v>
      </c>
      <c r="J79" s="98">
        <v>0</v>
      </c>
      <c r="K79" s="98">
        <v>0</v>
      </c>
      <c r="L79" s="98">
        <f t="shared" si="5"/>
        <v>0</v>
      </c>
      <c r="M79" s="98">
        <v>0</v>
      </c>
      <c r="N79" s="98">
        <v>0</v>
      </c>
      <c r="O79" s="98">
        <v>0</v>
      </c>
      <c r="P79" s="98">
        <v>0</v>
      </c>
      <c r="Q79" s="98">
        <v>0</v>
      </c>
      <c r="R79" s="98">
        <v>0</v>
      </c>
      <c r="S79" s="99">
        <v>0</v>
      </c>
      <c r="T79" s="305">
        <v>0</v>
      </c>
    </row>
    <row r="80" spans="2:20" ht="12.75" customHeight="1" x14ac:dyDescent="0.2">
      <c r="B80" s="11" t="s">
        <v>148</v>
      </c>
      <c r="C80" s="94" t="s">
        <v>149</v>
      </c>
      <c r="D80" s="292" t="str">
        <f>$D$16</f>
        <v>year 2022</v>
      </c>
      <c r="E80" s="271">
        <f t="shared" ref="E80:E93" si="6">F80+L80</f>
        <v>4388.2729740000004</v>
      </c>
      <c r="F80" s="96">
        <f t="shared" ref="F80:F93" si="7">SUM(G80:K80)</f>
        <v>4388.2729740000004</v>
      </c>
      <c r="G80" s="96">
        <v>1643.8701920000001</v>
      </c>
      <c r="H80" s="96">
        <v>2744.4027820000001</v>
      </c>
      <c r="I80" s="96">
        <v>0</v>
      </c>
      <c r="J80" s="96">
        <v>0</v>
      </c>
      <c r="K80" s="96">
        <v>0</v>
      </c>
      <c r="L80" s="96">
        <f t="shared" ref="L80:L93" si="8">SUM(M80:R80)</f>
        <v>0</v>
      </c>
      <c r="M80" s="96">
        <v>0</v>
      </c>
      <c r="N80" s="96">
        <v>0</v>
      </c>
      <c r="O80" s="96">
        <v>0</v>
      </c>
      <c r="P80" s="96">
        <v>0</v>
      </c>
      <c r="Q80" s="96">
        <v>0</v>
      </c>
      <c r="R80" s="96">
        <v>0</v>
      </c>
      <c r="S80" s="97">
        <v>2.05E-4</v>
      </c>
      <c r="T80" s="272">
        <v>2.0900000000000001E-4</v>
      </c>
    </row>
    <row r="81" spans="2:20" ht="12.75" customHeight="1" x14ac:dyDescent="0.2">
      <c r="C81" s="92"/>
      <c r="D81" s="299" t="str">
        <f>$D$17</f>
        <v>year 2021</v>
      </c>
      <c r="E81" s="304">
        <f t="shared" si="6"/>
        <v>3770.2080000000001</v>
      </c>
      <c r="F81" s="98">
        <f t="shared" si="7"/>
        <v>3770.2080000000001</v>
      </c>
      <c r="G81" s="98">
        <v>1367.6959999999999</v>
      </c>
      <c r="H81" s="98">
        <v>2402.5120000000002</v>
      </c>
      <c r="I81" s="98">
        <v>0</v>
      </c>
      <c r="J81" s="98">
        <v>0</v>
      </c>
      <c r="K81" s="98">
        <v>0</v>
      </c>
      <c r="L81" s="98">
        <f t="shared" si="8"/>
        <v>0</v>
      </c>
      <c r="M81" s="98">
        <v>0</v>
      </c>
      <c r="N81" s="98">
        <v>0</v>
      </c>
      <c r="O81" s="98">
        <v>0</v>
      </c>
      <c r="P81" s="98">
        <v>0</v>
      </c>
      <c r="Q81" s="98">
        <v>0</v>
      </c>
      <c r="R81" s="98">
        <v>0</v>
      </c>
      <c r="S81" s="99">
        <v>1.323</v>
      </c>
      <c r="T81" s="305">
        <v>1.33</v>
      </c>
    </row>
    <row r="82" spans="2:20" ht="0" hidden="1" customHeight="1" x14ac:dyDescent="0.2">
      <c r="B82" s="11" t="s">
        <v>150</v>
      </c>
      <c r="C82" s="94" t="s">
        <v>151</v>
      </c>
      <c r="D82" s="292" t="str">
        <f>$D$16</f>
        <v>year 2022</v>
      </c>
      <c r="E82" s="271">
        <f t="shared" si="6"/>
        <v>0</v>
      </c>
      <c r="F82" s="96">
        <f t="shared" si="7"/>
        <v>0</v>
      </c>
      <c r="G82" s="96">
        <v>0</v>
      </c>
      <c r="H82" s="96">
        <v>0</v>
      </c>
      <c r="I82" s="96">
        <v>0</v>
      </c>
      <c r="J82" s="96">
        <v>0</v>
      </c>
      <c r="K82" s="96">
        <v>0</v>
      </c>
      <c r="L82" s="96">
        <f t="shared" si="8"/>
        <v>0</v>
      </c>
      <c r="M82" s="96">
        <v>0</v>
      </c>
      <c r="N82" s="96">
        <v>0</v>
      </c>
      <c r="O82" s="96">
        <v>0</v>
      </c>
      <c r="P82" s="96">
        <v>0</v>
      </c>
      <c r="Q82" s="96">
        <v>0</v>
      </c>
      <c r="R82" s="96">
        <v>0</v>
      </c>
      <c r="S82" s="97">
        <v>0</v>
      </c>
      <c r="T82" s="272">
        <v>0</v>
      </c>
    </row>
    <row r="83" spans="2:20" ht="0" hidden="1" customHeight="1" x14ac:dyDescent="0.2">
      <c r="C83" s="92"/>
      <c r="D83" s="299" t="str">
        <f>$D$17</f>
        <v>year 2021</v>
      </c>
      <c r="E83" s="304">
        <f t="shared" si="6"/>
        <v>0</v>
      </c>
      <c r="F83" s="98">
        <f t="shared" si="7"/>
        <v>0</v>
      </c>
      <c r="G83" s="98">
        <v>0</v>
      </c>
      <c r="H83" s="98">
        <v>0</v>
      </c>
      <c r="I83" s="98">
        <v>0</v>
      </c>
      <c r="J83" s="98">
        <v>0</v>
      </c>
      <c r="K83" s="98">
        <v>0</v>
      </c>
      <c r="L83" s="98">
        <f t="shared" si="8"/>
        <v>0</v>
      </c>
      <c r="M83" s="98">
        <v>0</v>
      </c>
      <c r="N83" s="98">
        <v>0</v>
      </c>
      <c r="O83" s="98">
        <v>0</v>
      </c>
      <c r="P83" s="98">
        <v>0</v>
      </c>
      <c r="Q83" s="98">
        <v>0</v>
      </c>
      <c r="R83" s="98">
        <v>0</v>
      </c>
      <c r="S83" s="99">
        <v>0</v>
      </c>
      <c r="T83" s="305">
        <v>0</v>
      </c>
    </row>
    <row r="84" spans="2:20" ht="0" hidden="1" customHeight="1" x14ac:dyDescent="0.2">
      <c r="B84" s="11" t="s">
        <v>152</v>
      </c>
      <c r="C84" s="94" t="s">
        <v>153</v>
      </c>
      <c r="D84" s="292" t="str">
        <f>$D$16</f>
        <v>year 2022</v>
      </c>
      <c r="E84" s="271">
        <f t="shared" si="6"/>
        <v>0</v>
      </c>
      <c r="F84" s="96">
        <f t="shared" si="7"/>
        <v>0</v>
      </c>
      <c r="G84" s="96">
        <v>0</v>
      </c>
      <c r="H84" s="96">
        <v>0</v>
      </c>
      <c r="I84" s="96">
        <v>0</v>
      </c>
      <c r="J84" s="96">
        <v>0</v>
      </c>
      <c r="K84" s="96">
        <v>0</v>
      </c>
      <c r="L84" s="96">
        <f t="shared" si="8"/>
        <v>0</v>
      </c>
      <c r="M84" s="96">
        <v>0</v>
      </c>
      <c r="N84" s="96">
        <v>0</v>
      </c>
      <c r="O84" s="96">
        <v>0</v>
      </c>
      <c r="P84" s="96">
        <v>0</v>
      </c>
      <c r="Q84" s="96">
        <v>0</v>
      </c>
      <c r="R84" s="96">
        <v>0</v>
      </c>
      <c r="S84" s="97">
        <v>0</v>
      </c>
      <c r="T84" s="272">
        <v>0</v>
      </c>
    </row>
    <row r="85" spans="2:20" ht="0" hidden="1" customHeight="1" x14ac:dyDescent="0.2">
      <c r="C85" s="92"/>
      <c r="D85" s="299" t="str">
        <f>$D$17</f>
        <v>year 2021</v>
      </c>
      <c r="E85" s="304">
        <f t="shared" si="6"/>
        <v>0</v>
      </c>
      <c r="F85" s="98">
        <f t="shared" si="7"/>
        <v>0</v>
      </c>
      <c r="G85" s="98">
        <v>0</v>
      </c>
      <c r="H85" s="98">
        <v>0</v>
      </c>
      <c r="I85" s="98">
        <v>0</v>
      </c>
      <c r="J85" s="98">
        <v>0</v>
      </c>
      <c r="K85" s="98">
        <v>0</v>
      </c>
      <c r="L85" s="98">
        <f t="shared" si="8"/>
        <v>0</v>
      </c>
      <c r="M85" s="98">
        <v>0</v>
      </c>
      <c r="N85" s="98">
        <v>0</v>
      </c>
      <c r="O85" s="98">
        <v>0</v>
      </c>
      <c r="P85" s="98">
        <v>0</v>
      </c>
      <c r="Q85" s="98">
        <v>0</v>
      </c>
      <c r="R85" s="98">
        <v>0</v>
      </c>
      <c r="S85" s="99">
        <v>0</v>
      </c>
      <c r="T85" s="305">
        <v>0</v>
      </c>
    </row>
    <row r="86" spans="2:20" ht="12.75" customHeight="1" x14ac:dyDescent="0.2">
      <c r="B86" s="11" t="s">
        <v>154</v>
      </c>
      <c r="C86" s="94" t="s">
        <v>155</v>
      </c>
      <c r="D86" s="292" t="str">
        <f>$D$16</f>
        <v>year 2022</v>
      </c>
      <c r="E86" s="271">
        <f t="shared" si="6"/>
        <v>892.58727500000009</v>
      </c>
      <c r="F86" s="96">
        <f t="shared" si="7"/>
        <v>322.348592</v>
      </c>
      <c r="G86" s="96">
        <v>0</v>
      </c>
      <c r="H86" s="96">
        <v>0</v>
      </c>
      <c r="I86" s="96">
        <v>322.348592</v>
      </c>
      <c r="J86" s="96">
        <v>0</v>
      </c>
      <c r="K86" s="96">
        <v>0</v>
      </c>
      <c r="L86" s="96">
        <f t="shared" si="8"/>
        <v>570.23868300000004</v>
      </c>
      <c r="M86" s="96">
        <v>463.430699</v>
      </c>
      <c r="N86" s="96">
        <v>24.985654</v>
      </c>
      <c r="O86" s="96">
        <v>0</v>
      </c>
      <c r="P86" s="96">
        <v>81.822330000000008</v>
      </c>
      <c r="Q86" s="96">
        <v>0</v>
      </c>
      <c r="R86" s="96">
        <v>0</v>
      </c>
      <c r="S86" s="97">
        <v>0</v>
      </c>
      <c r="T86" s="272">
        <v>0</v>
      </c>
    </row>
    <row r="87" spans="2:20" ht="12.75" customHeight="1" x14ac:dyDescent="0.2">
      <c r="C87" s="92"/>
      <c r="D87" s="299" t="str">
        <f>$D$17</f>
        <v>year 2021</v>
      </c>
      <c r="E87" s="304">
        <f t="shared" si="6"/>
        <v>585.05200000000002</v>
      </c>
      <c r="F87" s="98">
        <f t="shared" si="7"/>
        <v>86.887</v>
      </c>
      <c r="G87" s="98">
        <v>0</v>
      </c>
      <c r="H87" s="98">
        <v>0</v>
      </c>
      <c r="I87" s="98">
        <v>86.887</v>
      </c>
      <c r="J87" s="98">
        <v>0</v>
      </c>
      <c r="K87" s="98">
        <v>0</v>
      </c>
      <c r="L87" s="98">
        <f t="shared" si="8"/>
        <v>498.16500000000002</v>
      </c>
      <c r="M87" s="98">
        <v>408.24599999999998</v>
      </c>
      <c r="N87" s="98">
        <v>21.035</v>
      </c>
      <c r="O87" s="98">
        <v>0</v>
      </c>
      <c r="P87" s="98">
        <v>68.884</v>
      </c>
      <c r="Q87" s="98">
        <v>0</v>
      </c>
      <c r="R87" s="98">
        <v>0</v>
      </c>
      <c r="S87" s="99">
        <v>0</v>
      </c>
      <c r="T87" s="305">
        <v>0</v>
      </c>
    </row>
    <row r="88" spans="2:20" ht="0" hidden="1" customHeight="1" x14ac:dyDescent="0.2">
      <c r="B88" s="11" t="s">
        <v>156</v>
      </c>
      <c r="C88" s="94" t="s">
        <v>157</v>
      </c>
      <c r="D88" s="292" t="str">
        <f>$D$16</f>
        <v>year 2022</v>
      </c>
      <c r="E88" s="271">
        <f t="shared" si="6"/>
        <v>0</v>
      </c>
      <c r="F88" s="96">
        <f t="shared" si="7"/>
        <v>0</v>
      </c>
      <c r="G88" s="96">
        <v>0</v>
      </c>
      <c r="H88" s="96">
        <v>0</v>
      </c>
      <c r="I88" s="96">
        <v>0</v>
      </c>
      <c r="J88" s="96">
        <v>0</v>
      </c>
      <c r="K88" s="96">
        <v>0</v>
      </c>
      <c r="L88" s="96">
        <f t="shared" si="8"/>
        <v>0</v>
      </c>
      <c r="M88" s="96">
        <v>0</v>
      </c>
      <c r="N88" s="96">
        <v>0</v>
      </c>
      <c r="O88" s="96">
        <v>0</v>
      </c>
      <c r="P88" s="96">
        <v>0</v>
      </c>
      <c r="Q88" s="96">
        <v>0</v>
      </c>
      <c r="R88" s="96">
        <v>0</v>
      </c>
      <c r="S88" s="97">
        <v>0</v>
      </c>
      <c r="T88" s="272">
        <v>0</v>
      </c>
    </row>
    <row r="89" spans="2:20" ht="0" hidden="1" customHeight="1" x14ac:dyDescent="0.2">
      <c r="C89" s="70"/>
      <c r="D89" s="300" t="str">
        <f>$D$17</f>
        <v>year 2021</v>
      </c>
      <c r="E89" s="306">
        <f t="shared" si="6"/>
        <v>0</v>
      </c>
      <c r="F89" s="307">
        <f t="shared" si="7"/>
        <v>0</v>
      </c>
      <c r="G89" s="307">
        <v>0</v>
      </c>
      <c r="H89" s="307">
        <v>0</v>
      </c>
      <c r="I89" s="307">
        <v>0</v>
      </c>
      <c r="J89" s="307">
        <v>0</v>
      </c>
      <c r="K89" s="307">
        <v>0</v>
      </c>
      <c r="L89" s="307">
        <f t="shared" si="8"/>
        <v>0</v>
      </c>
      <c r="M89" s="307">
        <v>0</v>
      </c>
      <c r="N89" s="307">
        <v>0</v>
      </c>
      <c r="O89" s="307">
        <v>0</v>
      </c>
      <c r="P89" s="307">
        <v>0</v>
      </c>
      <c r="Q89" s="307">
        <v>0</v>
      </c>
      <c r="R89" s="307">
        <v>0</v>
      </c>
      <c r="S89" s="308">
        <v>0</v>
      </c>
      <c r="T89" s="309">
        <v>0</v>
      </c>
    </row>
    <row r="90" spans="2:20" ht="0" hidden="1" customHeight="1" x14ac:dyDescent="0.2">
      <c r="B90" s="11" t="s">
        <v>158</v>
      </c>
      <c r="C90" s="94" t="s">
        <v>159</v>
      </c>
      <c r="D90" s="291" t="str">
        <f>$D$16</f>
        <v>year 2022</v>
      </c>
      <c r="E90" s="266">
        <f t="shared" si="6"/>
        <v>0</v>
      </c>
      <c r="F90" s="266">
        <f t="shared" si="7"/>
        <v>0</v>
      </c>
      <c r="G90" s="266">
        <v>0</v>
      </c>
      <c r="H90" s="266">
        <v>0</v>
      </c>
      <c r="I90" s="266">
        <v>0</v>
      </c>
      <c r="J90" s="266">
        <v>0</v>
      </c>
      <c r="K90" s="266">
        <v>0</v>
      </c>
      <c r="L90" s="266">
        <f t="shared" si="8"/>
        <v>0</v>
      </c>
      <c r="M90" s="266">
        <v>0</v>
      </c>
      <c r="N90" s="266">
        <v>0</v>
      </c>
      <c r="O90" s="266">
        <v>0</v>
      </c>
      <c r="P90" s="266">
        <v>0</v>
      </c>
      <c r="Q90" s="266">
        <v>0</v>
      </c>
      <c r="R90" s="266">
        <v>0</v>
      </c>
      <c r="S90" s="267">
        <v>0</v>
      </c>
      <c r="T90" s="266">
        <v>0</v>
      </c>
    </row>
    <row r="91" spans="2:20" ht="0" hidden="1" customHeight="1" x14ac:dyDescent="0.2">
      <c r="C91" s="70"/>
      <c r="D91" s="92" t="str">
        <f>$D$17</f>
        <v>year 2021</v>
      </c>
      <c r="E91" s="98">
        <f t="shared" si="6"/>
        <v>0</v>
      </c>
      <c r="F91" s="98">
        <f t="shared" si="7"/>
        <v>0</v>
      </c>
      <c r="G91" s="98">
        <v>0</v>
      </c>
      <c r="H91" s="98">
        <v>0</v>
      </c>
      <c r="I91" s="98">
        <v>0</v>
      </c>
      <c r="J91" s="98">
        <v>0</v>
      </c>
      <c r="K91" s="98">
        <v>0</v>
      </c>
      <c r="L91" s="98">
        <f t="shared" si="8"/>
        <v>0</v>
      </c>
      <c r="M91" s="98">
        <v>0</v>
      </c>
      <c r="N91" s="98">
        <v>0</v>
      </c>
      <c r="O91" s="98">
        <v>0</v>
      </c>
      <c r="P91" s="98">
        <v>0</v>
      </c>
      <c r="Q91" s="98">
        <v>0</v>
      </c>
      <c r="R91" s="98">
        <v>0</v>
      </c>
      <c r="S91" s="99">
        <v>0</v>
      </c>
      <c r="T91" s="98">
        <v>0</v>
      </c>
    </row>
    <row r="92" spans="2:20" ht="0" hidden="1" customHeight="1" x14ac:dyDescent="0.2">
      <c r="B92" s="11" t="s">
        <v>160</v>
      </c>
      <c r="C92" s="94" t="s">
        <v>161</v>
      </c>
      <c r="D92" s="95" t="str">
        <f>$D$16</f>
        <v>year 2022</v>
      </c>
      <c r="E92" s="96">
        <f t="shared" si="6"/>
        <v>0</v>
      </c>
      <c r="F92" s="96">
        <f t="shared" si="7"/>
        <v>0</v>
      </c>
      <c r="G92" s="96">
        <v>0</v>
      </c>
      <c r="H92" s="96">
        <v>0</v>
      </c>
      <c r="I92" s="96">
        <v>0</v>
      </c>
      <c r="J92" s="96">
        <v>0</v>
      </c>
      <c r="K92" s="96">
        <v>0</v>
      </c>
      <c r="L92" s="96">
        <f t="shared" si="8"/>
        <v>0</v>
      </c>
      <c r="M92" s="96">
        <v>0</v>
      </c>
      <c r="N92" s="96">
        <v>0</v>
      </c>
      <c r="O92" s="96">
        <v>0</v>
      </c>
      <c r="P92" s="96">
        <v>0</v>
      </c>
      <c r="Q92" s="96">
        <v>0</v>
      </c>
      <c r="R92" s="96">
        <v>0</v>
      </c>
      <c r="S92" s="97">
        <v>0</v>
      </c>
      <c r="T92" s="96">
        <v>0</v>
      </c>
    </row>
    <row r="93" spans="2:20" ht="0" hidden="1" customHeight="1" x14ac:dyDescent="0.2">
      <c r="C93" s="92"/>
      <c r="D93" s="92" t="str">
        <f>$D$17</f>
        <v>year 2021</v>
      </c>
      <c r="E93" s="98">
        <f t="shared" si="6"/>
        <v>0</v>
      </c>
      <c r="F93" s="98">
        <f t="shared" si="7"/>
        <v>0</v>
      </c>
      <c r="G93" s="98">
        <v>0</v>
      </c>
      <c r="H93" s="98">
        <v>0</v>
      </c>
      <c r="I93" s="98">
        <v>0</v>
      </c>
      <c r="J93" s="98">
        <v>0</v>
      </c>
      <c r="K93" s="98">
        <v>0</v>
      </c>
      <c r="L93" s="98">
        <f t="shared" si="8"/>
        <v>0</v>
      </c>
      <c r="M93" s="98">
        <v>0</v>
      </c>
      <c r="N93" s="98">
        <v>0</v>
      </c>
      <c r="O93" s="98">
        <v>0</v>
      </c>
      <c r="P93" s="98">
        <v>0</v>
      </c>
      <c r="Q93" s="98">
        <v>0</v>
      </c>
      <c r="R93" s="98">
        <v>0</v>
      </c>
      <c r="S93" s="99">
        <v>0</v>
      </c>
      <c r="T93" s="98">
        <v>0</v>
      </c>
    </row>
    <row r="94" spans="2:20" ht="20.100000000000001" customHeight="1" x14ac:dyDescent="0.2">
      <c r="C94" s="52"/>
    </row>
    <row r="95" spans="2:20"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86" customWidth="1"/>
    <col min="2" max="2" width="11.5703125" style="11" hidden="1" customWidth="1"/>
    <col min="3" max="3" width="26.7109375" style="386" customWidth="1"/>
    <col min="4" max="5" width="11.42578125" style="386" customWidth="1"/>
    <col min="6" max="6" width="22.7109375" style="386" customWidth="1"/>
    <col min="7" max="7" width="11.42578125" style="386" customWidth="1"/>
    <col min="8" max="8" width="12.140625" style="386" customWidth="1"/>
    <col min="9" max="9" width="12" style="386" customWidth="1"/>
    <col min="10" max="11" width="11.42578125" style="386" customWidth="1"/>
    <col min="12" max="12" width="12.140625" style="386" customWidth="1"/>
    <col min="13" max="13" width="12" style="386" customWidth="1"/>
    <col min="14" max="14" width="11.42578125" style="386" customWidth="1"/>
    <col min="15" max="24" width="11.5703125" style="386" hidden="1" customWidth="1"/>
    <col min="25" max="25" width="0.85546875" style="386" customWidth="1"/>
    <col min="26" max="257" width="11.42578125" style="386" customWidth="1"/>
    <col min="258" max="1025" width="11.42578125" style="390" customWidth="1"/>
  </cols>
  <sheetData>
    <row r="1" spans="2:24" ht="1.5" customHeight="1" x14ac:dyDescent="0.2"/>
    <row r="2" spans="2:24" ht="12.75" customHeight="1" x14ac:dyDescent="0.2">
      <c r="C2" s="11" t="s">
        <v>162</v>
      </c>
    </row>
    <row r="3" spans="2:24" ht="12.75" customHeight="1" x14ac:dyDescent="0.2">
      <c r="C3" s="396"/>
    </row>
    <row r="4" spans="2:24" ht="12.75" customHeight="1" x14ac:dyDescent="0.2">
      <c r="C4" s="411" t="s">
        <v>163</v>
      </c>
      <c r="D4" s="77"/>
      <c r="E4" s="77"/>
      <c r="F4" s="77"/>
      <c r="G4" s="77"/>
      <c r="H4" s="77"/>
      <c r="I4" s="77"/>
      <c r="J4" s="77"/>
      <c r="K4" s="77"/>
      <c r="L4" s="77"/>
      <c r="M4" s="77"/>
      <c r="N4" s="77"/>
      <c r="O4" s="77"/>
      <c r="R4" s="77"/>
    </row>
    <row r="5" spans="2:24" ht="12.75" hidden="1" customHeight="1" x14ac:dyDescent="0.2">
      <c r="C5" s="411"/>
      <c r="D5" s="101"/>
      <c r="E5" s="101"/>
      <c r="F5" s="101"/>
      <c r="G5" s="102"/>
      <c r="H5" s="103"/>
      <c r="I5" s="103"/>
      <c r="J5" s="103"/>
      <c r="K5" s="102"/>
      <c r="L5" s="103"/>
      <c r="M5" s="103"/>
      <c r="N5" s="103"/>
      <c r="O5" s="103"/>
      <c r="P5" s="36"/>
      <c r="Q5" s="36"/>
      <c r="R5" s="103"/>
      <c r="S5" s="36"/>
    </row>
    <row r="6" spans="2:24" ht="15" customHeight="1" x14ac:dyDescent="0.2">
      <c r="C6" s="411" t="str">
        <f>UebInstitutQuartal</f>
        <v>Q3 2022</v>
      </c>
      <c r="D6" s="36"/>
      <c r="E6" s="36"/>
      <c r="F6" s="36"/>
      <c r="G6" s="36"/>
      <c r="H6" s="36"/>
      <c r="I6" s="36"/>
      <c r="J6" s="36"/>
      <c r="K6" s="36"/>
      <c r="L6" s="36"/>
      <c r="M6" s="36"/>
      <c r="N6" s="36"/>
      <c r="O6" s="36"/>
      <c r="P6" s="36"/>
      <c r="Q6" s="36"/>
      <c r="R6" s="36"/>
      <c r="S6" s="36"/>
    </row>
    <row r="7" spans="2:24" ht="24.95" customHeight="1" x14ac:dyDescent="0.2">
      <c r="C7" s="36"/>
      <c r="D7" s="36"/>
      <c r="E7" s="36"/>
      <c r="F7" s="36"/>
      <c r="G7" s="36"/>
      <c r="H7" s="36"/>
      <c r="I7" s="36"/>
      <c r="J7" s="36"/>
      <c r="K7" s="36"/>
      <c r="L7" s="36"/>
      <c r="M7" s="36"/>
      <c r="N7" s="36"/>
      <c r="O7" s="36"/>
      <c r="P7" s="36"/>
      <c r="Q7" s="36"/>
      <c r="R7" s="36"/>
      <c r="S7" s="36"/>
    </row>
    <row r="8" spans="2:24" ht="22.5" customHeight="1" x14ac:dyDescent="0.2">
      <c r="C8" s="36"/>
      <c r="D8" s="36"/>
      <c r="E8" s="416" t="s">
        <v>68</v>
      </c>
      <c r="F8" s="417"/>
      <c r="G8" s="418"/>
      <c r="H8" s="418"/>
      <c r="I8" s="418"/>
      <c r="J8" s="418"/>
      <c r="K8" s="418"/>
      <c r="L8" s="418"/>
      <c r="M8" s="418"/>
      <c r="N8" s="419"/>
      <c r="O8" s="105" t="s">
        <v>164</v>
      </c>
      <c r="P8" s="106"/>
      <c r="Q8" s="106"/>
      <c r="R8" s="106"/>
      <c r="S8" s="107"/>
      <c r="T8" s="474" t="s">
        <v>165</v>
      </c>
      <c r="U8" s="475"/>
      <c r="V8" s="475"/>
      <c r="W8" s="475"/>
      <c r="X8" s="476"/>
    </row>
    <row r="9" spans="2:24" ht="12.75" customHeight="1" x14ac:dyDescent="0.2">
      <c r="C9" s="36"/>
      <c r="D9" s="36"/>
      <c r="E9" s="354" t="s">
        <v>54</v>
      </c>
      <c r="F9" s="109"/>
      <c r="G9" s="110" t="s">
        <v>166</v>
      </c>
      <c r="H9" s="91"/>
      <c r="I9" s="91"/>
      <c r="J9" s="91"/>
      <c r="K9" s="110" t="s">
        <v>167</v>
      </c>
      <c r="L9" s="91"/>
      <c r="M9" s="91"/>
      <c r="N9" s="355"/>
      <c r="O9" s="349" t="str">
        <f>E9</f>
        <v>Total</v>
      </c>
      <c r="P9" s="112" t="s">
        <v>168</v>
      </c>
      <c r="Q9" s="91"/>
      <c r="R9" s="91"/>
      <c r="S9" s="113"/>
      <c r="T9" s="111" t="str">
        <f>O9</f>
        <v>Total</v>
      </c>
      <c r="U9" s="112" t="str">
        <f>P9</f>
        <v>davon</v>
      </c>
      <c r="V9" s="91"/>
      <c r="W9" s="91"/>
      <c r="X9" s="113"/>
    </row>
    <row r="10" spans="2:24" s="114" customFormat="1" ht="33.6" customHeight="1" x14ac:dyDescent="0.2">
      <c r="B10" s="115"/>
      <c r="C10" s="116"/>
      <c r="D10" s="116"/>
      <c r="E10" s="342"/>
      <c r="F10" s="356" t="s">
        <v>169</v>
      </c>
      <c r="G10" s="357" t="s">
        <v>83</v>
      </c>
      <c r="H10" s="358" t="s">
        <v>170</v>
      </c>
      <c r="I10" s="358" t="s">
        <v>171</v>
      </c>
      <c r="J10" s="359" t="s">
        <v>172</v>
      </c>
      <c r="K10" s="357" t="s">
        <v>83</v>
      </c>
      <c r="L10" s="358" t="s">
        <v>170</v>
      </c>
      <c r="M10" s="358" t="s">
        <v>171</v>
      </c>
      <c r="N10" s="360" t="s">
        <v>172</v>
      </c>
      <c r="O10" s="350"/>
      <c r="P10" s="120" t="str">
        <f>G10</f>
        <v>State</v>
      </c>
      <c r="Q10" s="120" t="str">
        <f>H10</f>
        <v>Regional authorities</v>
      </c>
      <c r="R10" s="120" t="str">
        <f>I10</f>
        <v>Local authorities</v>
      </c>
      <c r="S10" s="123" t="str">
        <f>J10</f>
        <v>Other debtors</v>
      </c>
      <c r="T10" s="122"/>
      <c r="U10" s="120" t="str">
        <f>P10</f>
        <v>State</v>
      </c>
      <c r="V10" s="120" t="str">
        <f>Q10</f>
        <v>Regional authorities</v>
      </c>
      <c r="W10" s="120" t="str">
        <f>R10</f>
        <v>Local authorities</v>
      </c>
      <c r="X10" s="123" t="str">
        <f>S10</f>
        <v>Other debtors</v>
      </c>
    </row>
    <row r="11" spans="2:24" ht="12.75" customHeight="1" x14ac:dyDescent="0.2">
      <c r="C11" s="296" t="s">
        <v>83</v>
      </c>
      <c r="D11" s="297" t="str">
        <f>AktQuartal</f>
        <v>Q3</v>
      </c>
      <c r="E11" s="312" t="str">
        <f>Einheit_Waehrung</f>
        <v>€ mn.</v>
      </c>
      <c r="F11" s="313" t="str">
        <f>E11</f>
        <v>€ mn.</v>
      </c>
      <c r="G11" s="314" t="str">
        <f>E11</f>
        <v>€ mn.</v>
      </c>
      <c r="H11" s="315" t="str">
        <f>E11</f>
        <v>€ mn.</v>
      </c>
      <c r="I11" s="315" t="str">
        <f>E11</f>
        <v>€ mn.</v>
      </c>
      <c r="J11" s="316" t="str">
        <f>E11</f>
        <v>€ mn.</v>
      </c>
      <c r="K11" s="314" t="str">
        <f>I11</f>
        <v>€ mn.</v>
      </c>
      <c r="L11" s="315" t="str">
        <f>I11</f>
        <v>€ mn.</v>
      </c>
      <c r="M11" s="315" t="str">
        <f>I11</f>
        <v>€ mn.</v>
      </c>
      <c r="N11" s="317" t="str">
        <f>I11</f>
        <v>€ mn.</v>
      </c>
      <c r="O11" s="129" t="str">
        <f>E11</f>
        <v>€ mn.</v>
      </c>
      <c r="P11" s="129" t="str">
        <f>O11</f>
        <v>€ mn.</v>
      </c>
      <c r="Q11" s="93" t="str">
        <f>O11</f>
        <v>€ mn.</v>
      </c>
      <c r="R11" s="93" t="str">
        <f>O11</f>
        <v>€ mn.</v>
      </c>
      <c r="S11" s="130" t="str">
        <f>O11</f>
        <v>€ mn.</v>
      </c>
      <c r="T11" s="128" t="str">
        <f>O11</f>
        <v>€ mn.</v>
      </c>
      <c r="U11" s="129" t="str">
        <f>T11</f>
        <v>€ mn.</v>
      </c>
      <c r="V11" s="93" t="str">
        <f>T11</f>
        <v>€ mn.</v>
      </c>
      <c r="W11" s="93" t="str">
        <f>T11</f>
        <v>€ mn.</v>
      </c>
      <c r="X11" s="130" t="str">
        <f>T11</f>
        <v>€ mn.</v>
      </c>
    </row>
    <row r="12" spans="2:24" ht="12.75" customHeight="1" x14ac:dyDescent="0.2">
      <c r="B12" s="11" t="s">
        <v>84</v>
      </c>
      <c r="C12" s="94" t="s">
        <v>85</v>
      </c>
      <c r="D12" s="292" t="str">
        <f>"year "&amp;AktJahr</f>
        <v>year 2022</v>
      </c>
      <c r="E12" s="318">
        <f t="shared" ref="E12:E43" si="0">SUM(G12:N12)</f>
        <v>1443.6476500000001</v>
      </c>
      <c r="F12" s="62">
        <v>0</v>
      </c>
      <c r="G12" s="132">
        <v>120</v>
      </c>
      <c r="H12" s="96">
        <v>1170.11562</v>
      </c>
      <c r="I12" s="96">
        <v>64.816910000000007</v>
      </c>
      <c r="J12" s="97">
        <v>85</v>
      </c>
      <c r="K12" s="132">
        <v>0</v>
      </c>
      <c r="L12" s="96">
        <v>0</v>
      </c>
      <c r="M12" s="96">
        <v>3.7151200000000002</v>
      </c>
      <c r="N12" s="272">
        <v>0</v>
      </c>
      <c r="O12" s="298">
        <f t="shared" ref="O12:O21" si="1">SUM(P12:S12)</f>
        <v>0</v>
      </c>
      <c r="P12" s="96">
        <v>0</v>
      </c>
      <c r="Q12" s="96">
        <v>0</v>
      </c>
      <c r="R12" s="96">
        <v>0</v>
      </c>
      <c r="S12" s="134">
        <v>0</v>
      </c>
      <c r="T12" s="133">
        <f t="shared" ref="T12:T21" si="2">SUM(U12:X12)</f>
        <v>0</v>
      </c>
      <c r="U12" s="96">
        <v>0</v>
      </c>
      <c r="V12" s="96">
        <v>0</v>
      </c>
      <c r="W12" s="96">
        <v>0</v>
      </c>
      <c r="X12" s="134">
        <v>0</v>
      </c>
    </row>
    <row r="13" spans="2:24" ht="12.75" customHeight="1" x14ac:dyDescent="0.2">
      <c r="C13" s="70"/>
      <c r="D13" s="293" t="str">
        <f>"year "&amp;(AktJahr-1)</f>
        <v>year 2021</v>
      </c>
      <c r="E13" s="319">
        <f t="shared" si="0"/>
        <v>1601.905</v>
      </c>
      <c r="F13" s="72">
        <v>0</v>
      </c>
      <c r="G13" s="136">
        <v>120</v>
      </c>
      <c r="H13" s="137">
        <v>1215.1130000000001</v>
      </c>
      <c r="I13" s="137">
        <v>109.523</v>
      </c>
      <c r="J13" s="138">
        <v>150.565</v>
      </c>
      <c r="K13" s="136">
        <v>0</v>
      </c>
      <c r="L13" s="137">
        <v>0</v>
      </c>
      <c r="M13" s="137">
        <v>6.7039999999999997</v>
      </c>
      <c r="N13" s="274">
        <v>0</v>
      </c>
      <c r="O13" s="310">
        <f t="shared" si="1"/>
        <v>0</v>
      </c>
      <c r="P13" s="137">
        <v>0</v>
      </c>
      <c r="Q13" s="137">
        <v>0</v>
      </c>
      <c r="R13" s="137">
        <v>0</v>
      </c>
      <c r="S13" s="140">
        <v>0</v>
      </c>
      <c r="T13" s="139">
        <f t="shared" si="2"/>
        <v>0</v>
      </c>
      <c r="U13" s="137">
        <v>0</v>
      </c>
      <c r="V13" s="137">
        <v>0</v>
      </c>
      <c r="W13" s="137">
        <v>0</v>
      </c>
      <c r="X13" s="140">
        <v>0</v>
      </c>
    </row>
    <row r="14" spans="2:24" ht="12.75" customHeight="1" x14ac:dyDescent="0.2">
      <c r="B14" s="11" t="s">
        <v>86</v>
      </c>
      <c r="C14" s="94" t="s">
        <v>87</v>
      </c>
      <c r="D14" s="292" t="str">
        <f>$D$12</f>
        <v>year 2022</v>
      </c>
      <c r="E14" s="318">
        <f t="shared" si="0"/>
        <v>1288.6476500000001</v>
      </c>
      <c r="F14" s="72">
        <v>0</v>
      </c>
      <c r="G14" s="132">
        <v>0</v>
      </c>
      <c r="H14" s="96">
        <v>1135.11562</v>
      </c>
      <c r="I14" s="96">
        <v>64.816910000000007</v>
      </c>
      <c r="J14" s="97">
        <v>85</v>
      </c>
      <c r="K14" s="132">
        <v>0</v>
      </c>
      <c r="L14" s="96">
        <v>0</v>
      </c>
      <c r="M14" s="96">
        <v>3.7151200000000002</v>
      </c>
      <c r="N14" s="272">
        <v>0</v>
      </c>
      <c r="O14" s="298">
        <f t="shared" si="1"/>
        <v>0</v>
      </c>
      <c r="P14" s="96">
        <v>0</v>
      </c>
      <c r="Q14" s="96">
        <v>0</v>
      </c>
      <c r="R14" s="96">
        <v>0</v>
      </c>
      <c r="S14" s="134">
        <v>0</v>
      </c>
      <c r="T14" s="133">
        <f t="shared" si="2"/>
        <v>0</v>
      </c>
      <c r="U14" s="96">
        <v>0</v>
      </c>
      <c r="V14" s="96">
        <v>0</v>
      </c>
      <c r="W14" s="96">
        <v>0</v>
      </c>
      <c r="X14" s="134">
        <v>0</v>
      </c>
    </row>
    <row r="15" spans="2:24" ht="12.75" customHeight="1" x14ac:dyDescent="0.2">
      <c r="C15" s="70"/>
      <c r="D15" s="293" t="str">
        <f>$D$13</f>
        <v>year 2021</v>
      </c>
      <c r="E15" s="319">
        <f t="shared" si="0"/>
        <v>1446.905</v>
      </c>
      <c r="F15" s="72">
        <v>0</v>
      </c>
      <c r="G15" s="136">
        <v>0</v>
      </c>
      <c r="H15" s="137">
        <v>1180.1130000000001</v>
      </c>
      <c r="I15" s="137">
        <v>109.523</v>
      </c>
      <c r="J15" s="138">
        <v>150.565</v>
      </c>
      <c r="K15" s="136">
        <v>0</v>
      </c>
      <c r="L15" s="137">
        <v>0</v>
      </c>
      <c r="M15" s="137">
        <v>6.7039999999999997</v>
      </c>
      <c r="N15" s="274">
        <v>0</v>
      </c>
      <c r="O15" s="310">
        <f t="shared" si="1"/>
        <v>0</v>
      </c>
      <c r="P15" s="137">
        <v>0</v>
      </c>
      <c r="Q15" s="137">
        <v>0</v>
      </c>
      <c r="R15" s="137">
        <v>0</v>
      </c>
      <c r="S15" s="140">
        <v>0</v>
      </c>
      <c r="T15" s="139">
        <f t="shared" si="2"/>
        <v>0</v>
      </c>
      <c r="U15" s="137">
        <v>0</v>
      </c>
      <c r="V15" s="137">
        <v>0</v>
      </c>
      <c r="W15" s="137">
        <v>0</v>
      </c>
      <c r="X15" s="140">
        <v>0</v>
      </c>
    </row>
    <row r="16" spans="2:24" ht="0" hidden="1" customHeight="1" x14ac:dyDescent="0.2">
      <c r="B16" s="100" t="s">
        <v>88</v>
      </c>
      <c r="C16" s="94" t="s">
        <v>89</v>
      </c>
      <c r="D16" s="292" t="str">
        <f>$D$12</f>
        <v>year 2022</v>
      </c>
      <c r="E16" s="318">
        <f t="shared" si="0"/>
        <v>0</v>
      </c>
      <c r="F16" s="72">
        <v>0</v>
      </c>
      <c r="G16" s="132">
        <v>0</v>
      </c>
      <c r="H16" s="96">
        <v>0</v>
      </c>
      <c r="I16" s="96">
        <v>0</v>
      </c>
      <c r="J16" s="97">
        <v>0</v>
      </c>
      <c r="K16" s="132">
        <v>0</v>
      </c>
      <c r="L16" s="96">
        <v>0</v>
      </c>
      <c r="M16" s="96">
        <v>0</v>
      </c>
      <c r="N16" s="272">
        <v>0</v>
      </c>
      <c r="O16" s="298">
        <f t="shared" si="1"/>
        <v>0</v>
      </c>
      <c r="P16" s="96">
        <v>0</v>
      </c>
      <c r="Q16" s="96">
        <v>0</v>
      </c>
      <c r="R16" s="96">
        <v>0</v>
      </c>
      <c r="S16" s="134">
        <v>0</v>
      </c>
      <c r="T16" s="133">
        <f t="shared" si="2"/>
        <v>0</v>
      </c>
      <c r="U16" s="96">
        <v>0</v>
      </c>
      <c r="V16" s="96">
        <v>0</v>
      </c>
      <c r="W16" s="96">
        <v>0</v>
      </c>
      <c r="X16" s="134">
        <v>0</v>
      </c>
    </row>
    <row r="17" spans="2:24" ht="0" hidden="1" customHeight="1" x14ac:dyDescent="0.2">
      <c r="C17" s="71"/>
      <c r="D17" s="293" t="str">
        <f>$D$13</f>
        <v>year 2021</v>
      </c>
      <c r="E17" s="319">
        <f t="shared" si="0"/>
        <v>0</v>
      </c>
      <c r="F17" s="72">
        <v>0</v>
      </c>
      <c r="G17" s="136">
        <v>0</v>
      </c>
      <c r="H17" s="137">
        <v>0</v>
      </c>
      <c r="I17" s="137">
        <v>0</v>
      </c>
      <c r="J17" s="138">
        <v>0</v>
      </c>
      <c r="K17" s="136">
        <v>0</v>
      </c>
      <c r="L17" s="137">
        <v>0</v>
      </c>
      <c r="M17" s="137">
        <v>0</v>
      </c>
      <c r="N17" s="274">
        <v>0</v>
      </c>
      <c r="O17" s="310">
        <f t="shared" si="1"/>
        <v>0</v>
      </c>
      <c r="P17" s="137">
        <v>0</v>
      </c>
      <c r="Q17" s="137">
        <v>0</v>
      </c>
      <c r="R17" s="137">
        <v>0</v>
      </c>
      <c r="S17" s="140">
        <v>0</v>
      </c>
      <c r="T17" s="139">
        <f t="shared" si="2"/>
        <v>0</v>
      </c>
      <c r="U17" s="137">
        <v>0</v>
      </c>
      <c r="V17" s="137">
        <v>0</v>
      </c>
      <c r="W17" s="137">
        <v>0</v>
      </c>
      <c r="X17" s="140">
        <v>0</v>
      </c>
    </row>
    <row r="18" spans="2:24" ht="0" hidden="1" customHeight="1" x14ac:dyDescent="0.2">
      <c r="B18" s="100" t="s">
        <v>90</v>
      </c>
      <c r="C18" s="94" t="s">
        <v>91</v>
      </c>
      <c r="D18" s="292" t="str">
        <f>$D$12</f>
        <v>year 2022</v>
      </c>
      <c r="E18" s="318">
        <f t="shared" si="0"/>
        <v>0</v>
      </c>
      <c r="F18" s="72">
        <v>0</v>
      </c>
      <c r="G18" s="132">
        <v>0</v>
      </c>
      <c r="H18" s="96">
        <v>0</v>
      </c>
      <c r="I18" s="96">
        <v>0</v>
      </c>
      <c r="J18" s="97">
        <v>0</v>
      </c>
      <c r="K18" s="132">
        <v>0</v>
      </c>
      <c r="L18" s="96">
        <v>0</v>
      </c>
      <c r="M18" s="96">
        <v>0</v>
      </c>
      <c r="N18" s="272">
        <v>0</v>
      </c>
      <c r="O18" s="298">
        <f t="shared" si="1"/>
        <v>0</v>
      </c>
      <c r="P18" s="96">
        <v>0</v>
      </c>
      <c r="Q18" s="96">
        <v>0</v>
      </c>
      <c r="R18" s="96">
        <v>0</v>
      </c>
      <c r="S18" s="134">
        <v>0</v>
      </c>
      <c r="T18" s="133">
        <f t="shared" si="2"/>
        <v>0</v>
      </c>
      <c r="U18" s="96">
        <v>0</v>
      </c>
      <c r="V18" s="96">
        <v>0</v>
      </c>
      <c r="W18" s="96">
        <v>0</v>
      </c>
      <c r="X18" s="134">
        <v>0</v>
      </c>
    </row>
    <row r="19" spans="2:24" ht="0" hidden="1" customHeight="1" x14ac:dyDescent="0.2">
      <c r="C19" s="70"/>
      <c r="D19" s="293" t="str">
        <f>$D$13</f>
        <v>year 2021</v>
      </c>
      <c r="E19" s="319">
        <f t="shared" si="0"/>
        <v>0</v>
      </c>
      <c r="F19" s="72">
        <v>0</v>
      </c>
      <c r="G19" s="136">
        <v>0</v>
      </c>
      <c r="H19" s="137">
        <v>0</v>
      </c>
      <c r="I19" s="137">
        <v>0</v>
      </c>
      <c r="J19" s="138">
        <v>0</v>
      </c>
      <c r="K19" s="136">
        <v>0</v>
      </c>
      <c r="L19" s="137">
        <v>0</v>
      </c>
      <c r="M19" s="137">
        <v>0</v>
      </c>
      <c r="N19" s="274">
        <v>0</v>
      </c>
      <c r="O19" s="310">
        <f t="shared" si="1"/>
        <v>0</v>
      </c>
      <c r="P19" s="137">
        <v>0</v>
      </c>
      <c r="Q19" s="137">
        <v>0</v>
      </c>
      <c r="R19" s="137">
        <v>0</v>
      </c>
      <c r="S19" s="140">
        <v>0</v>
      </c>
      <c r="T19" s="139">
        <f t="shared" si="2"/>
        <v>0</v>
      </c>
      <c r="U19" s="137">
        <v>0</v>
      </c>
      <c r="V19" s="137">
        <v>0</v>
      </c>
      <c r="W19" s="137">
        <v>0</v>
      </c>
      <c r="X19" s="140">
        <v>0</v>
      </c>
    </row>
    <row r="20" spans="2:24" ht="0" hidden="1" customHeight="1" x14ac:dyDescent="0.2">
      <c r="B20" s="100" t="s">
        <v>92</v>
      </c>
      <c r="C20" s="94" t="s">
        <v>93</v>
      </c>
      <c r="D20" s="292" t="str">
        <f>$D$12</f>
        <v>year 2022</v>
      </c>
      <c r="E20" s="318">
        <f t="shared" si="0"/>
        <v>0</v>
      </c>
      <c r="F20" s="72">
        <v>0</v>
      </c>
      <c r="G20" s="132">
        <v>0</v>
      </c>
      <c r="H20" s="96">
        <v>0</v>
      </c>
      <c r="I20" s="96">
        <v>0</v>
      </c>
      <c r="J20" s="97">
        <v>0</v>
      </c>
      <c r="K20" s="132">
        <v>0</v>
      </c>
      <c r="L20" s="96">
        <v>0</v>
      </c>
      <c r="M20" s="96">
        <v>0</v>
      </c>
      <c r="N20" s="272">
        <v>0</v>
      </c>
      <c r="O20" s="298">
        <f t="shared" si="1"/>
        <v>0</v>
      </c>
      <c r="P20" s="96">
        <v>0</v>
      </c>
      <c r="Q20" s="96">
        <v>0</v>
      </c>
      <c r="R20" s="96">
        <v>0</v>
      </c>
      <c r="S20" s="134">
        <v>0</v>
      </c>
      <c r="T20" s="133">
        <f t="shared" si="2"/>
        <v>0</v>
      </c>
      <c r="U20" s="96">
        <v>0</v>
      </c>
      <c r="V20" s="96">
        <v>0</v>
      </c>
      <c r="W20" s="96">
        <v>0</v>
      </c>
      <c r="X20" s="134">
        <v>0</v>
      </c>
    </row>
    <row r="21" spans="2:24" ht="0" hidden="1" customHeight="1" x14ac:dyDescent="0.2">
      <c r="C21" s="71"/>
      <c r="D21" s="293" t="str">
        <f>$D$13</f>
        <v>year 2021</v>
      </c>
      <c r="E21" s="319">
        <f t="shared" si="0"/>
        <v>0</v>
      </c>
      <c r="F21" s="72">
        <v>0</v>
      </c>
      <c r="G21" s="136">
        <v>0</v>
      </c>
      <c r="H21" s="137">
        <v>0</v>
      </c>
      <c r="I21" s="137">
        <v>0</v>
      </c>
      <c r="J21" s="138">
        <v>0</v>
      </c>
      <c r="K21" s="136">
        <v>0</v>
      </c>
      <c r="L21" s="137">
        <v>0</v>
      </c>
      <c r="M21" s="137">
        <v>0</v>
      </c>
      <c r="N21" s="274">
        <v>0</v>
      </c>
      <c r="O21" s="310">
        <f t="shared" si="1"/>
        <v>0</v>
      </c>
      <c r="P21" s="137">
        <v>0</v>
      </c>
      <c r="Q21" s="137">
        <v>0</v>
      </c>
      <c r="R21" s="137">
        <v>0</v>
      </c>
      <c r="S21" s="140">
        <v>0</v>
      </c>
      <c r="T21" s="139">
        <f t="shared" si="2"/>
        <v>0</v>
      </c>
      <c r="U21" s="137">
        <v>0</v>
      </c>
      <c r="V21" s="137">
        <v>0</v>
      </c>
      <c r="W21" s="137">
        <v>0</v>
      </c>
      <c r="X21" s="140">
        <v>0</v>
      </c>
    </row>
    <row r="22" spans="2:24" ht="0" hidden="1" customHeight="1" x14ac:dyDescent="0.2">
      <c r="B22" s="100" t="s">
        <v>94</v>
      </c>
      <c r="C22" s="94" t="s">
        <v>95</v>
      </c>
      <c r="D22" s="292" t="str">
        <f>$D$12</f>
        <v>year 2022</v>
      </c>
      <c r="E22" s="318">
        <f t="shared" si="0"/>
        <v>0</v>
      </c>
      <c r="F22" s="72">
        <v>0</v>
      </c>
      <c r="G22" s="132">
        <v>0</v>
      </c>
      <c r="H22" s="96">
        <v>0</v>
      </c>
      <c r="I22" s="96">
        <v>0</v>
      </c>
      <c r="J22" s="97">
        <v>0</v>
      </c>
      <c r="K22" s="132">
        <v>0</v>
      </c>
      <c r="L22" s="96">
        <v>0</v>
      </c>
      <c r="M22" s="96">
        <v>0</v>
      </c>
      <c r="N22" s="272">
        <v>0</v>
      </c>
      <c r="O22" s="310"/>
      <c r="P22" s="137"/>
      <c r="Q22" s="137"/>
      <c r="R22" s="137"/>
      <c r="S22" s="140"/>
      <c r="T22" s="139"/>
      <c r="U22" s="137"/>
      <c r="V22" s="137"/>
      <c r="W22" s="137"/>
      <c r="X22" s="140"/>
    </row>
    <row r="23" spans="2:24" ht="0" hidden="1" customHeight="1" x14ac:dyDescent="0.2">
      <c r="C23" s="71"/>
      <c r="D23" s="293" t="str">
        <f>$D$13</f>
        <v>year 2021</v>
      </c>
      <c r="E23" s="319">
        <f t="shared" si="0"/>
        <v>0</v>
      </c>
      <c r="F23" s="72">
        <v>0</v>
      </c>
      <c r="G23" s="136">
        <v>0</v>
      </c>
      <c r="H23" s="137">
        <v>0</v>
      </c>
      <c r="I23" s="137">
        <v>0</v>
      </c>
      <c r="J23" s="138">
        <v>0</v>
      </c>
      <c r="K23" s="136">
        <v>0</v>
      </c>
      <c r="L23" s="137">
        <v>0</v>
      </c>
      <c r="M23" s="137">
        <v>0</v>
      </c>
      <c r="N23" s="274">
        <v>0</v>
      </c>
      <c r="O23" s="310"/>
      <c r="P23" s="137"/>
      <c r="Q23" s="137"/>
      <c r="R23" s="137"/>
      <c r="S23" s="140"/>
      <c r="T23" s="139"/>
      <c r="U23" s="137"/>
      <c r="V23" s="137"/>
      <c r="W23" s="137"/>
      <c r="X23" s="140"/>
    </row>
    <row r="24" spans="2:24" ht="0" hidden="1" customHeight="1" x14ac:dyDescent="0.2">
      <c r="B24" s="100" t="s">
        <v>96</v>
      </c>
      <c r="C24" s="94" t="s">
        <v>97</v>
      </c>
      <c r="D24" s="292" t="str">
        <f>$D$12</f>
        <v>year 2022</v>
      </c>
      <c r="E24" s="318">
        <f t="shared" si="0"/>
        <v>0</v>
      </c>
      <c r="F24" s="72">
        <v>0</v>
      </c>
      <c r="G24" s="132">
        <v>0</v>
      </c>
      <c r="H24" s="96">
        <v>0</v>
      </c>
      <c r="I24" s="96">
        <v>0</v>
      </c>
      <c r="J24" s="97">
        <v>0</v>
      </c>
      <c r="K24" s="132">
        <v>0</v>
      </c>
      <c r="L24" s="96">
        <v>0</v>
      </c>
      <c r="M24" s="96">
        <v>0</v>
      </c>
      <c r="N24" s="272">
        <v>0</v>
      </c>
      <c r="O24" s="298">
        <f t="shared" ref="O24:O55" si="3">SUM(P24:S24)</f>
        <v>0</v>
      </c>
      <c r="P24" s="96">
        <v>0</v>
      </c>
      <c r="Q24" s="96">
        <v>0</v>
      </c>
      <c r="R24" s="96">
        <v>0</v>
      </c>
      <c r="S24" s="134">
        <v>0</v>
      </c>
      <c r="T24" s="133">
        <f t="shared" ref="T24:T55" si="4">SUM(U24:X24)</f>
        <v>0</v>
      </c>
      <c r="U24" s="96">
        <v>0</v>
      </c>
      <c r="V24" s="96">
        <v>0</v>
      </c>
      <c r="W24" s="96">
        <v>0</v>
      </c>
      <c r="X24" s="134">
        <v>0</v>
      </c>
    </row>
    <row r="25" spans="2:24" ht="0" hidden="1" customHeight="1" x14ac:dyDescent="0.2">
      <c r="C25" s="70"/>
      <c r="D25" s="293" t="str">
        <f>$D$13</f>
        <v>year 2021</v>
      </c>
      <c r="E25" s="319">
        <f t="shared" si="0"/>
        <v>0</v>
      </c>
      <c r="F25" s="72">
        <v>0</v>
      </c>
      <c r="G25" s="136">
        <v>0</v>
      </c>
      <c r="H25" s="137">
        <v>0</v>
      </c>
      <c r="I25" s="137">
        <v>0</v>
      </c>
      <c r="J25" s="138">
        <v>0</v>
      </c>
      <c r="K25" s="136">
        <v>0</v>
      </c>
      <c r="L25" s="137">
        <v>0</v>
      </c>
      <c r="M25" s="137">
        <v>0</v>
      </c>
      <c r="N25" s="274">
        <v>0</v>
      </c>
      <c r="O25" s="310">
        <f t="shared" si="3"/>
        <v>0</v>
      </c>
      <c r="P25" s="137">
        <v>0</v>
      </c>
      <c r="Q25" s="137">
        <v>0</v>
      </c>
      <c r="R25" s="137">
        <v>0</v>
      </c>
      <c r="S25" s="140">
        <v>0</v>
      </c>
      <c r="T25" s="139">
        <f t="shared" si="4"/>
        <v>0</v>
      </c>
      <c r="U25" s="137">
        <v>0</v>
      </c>
      <c r="V25" s="137">
        <v>0</v>
      </c>
      <c r="W25" s="137">
        <v>0</v>
      </c>
      <c r="X25" s="140">
        <v>0</v>
      </c>
    </row>
    <row r="26" spans="2:24" ht="0" hidden="1" customHeight="1" x14ac:dyDescent="0.2">
      <c r="B26" s="100" t="s">
        <v>98</v>
      </c>
      <c r="C26" s="94" t="s">
        <v>99</v>
      </c>
      <c r="D26" s="292" t="str">
        <f>$D$12</f>
        <v>year 2022</v>
      </c>
      <c r="E26" s="318">
        <f t="shared" si="0"/>
        <v>0</v>
      </c>
      <c r="F26" s="72">
        <v>0</v>
      </c>
      <c r="G26" s="132">
        <v>0</v>
      </c>
      <c r="H26" s="96">
        <v>0</v>
      </c>
      <c r="I26" s="96">
        <v>0</v>
      </c>
      <c r="J26" s="97">
        <v>0</v>
      </c>
      <c r="K26" s="132">
        <v>0</v>
      </c>
      <c r="L26" s="96">
        <v>0</v>
      </c>
      <c r="M26" s="96">
        <v>0</v>
      </c>
      <c r="N26" s="272">
        <v>0</v>
      </c>
      <c r="O26" s="298">
        <f t="shared" si="3"/>
        <v>0</v>
      </c>
      <c r="P26" s="96">
        <v>0</v>
      </c>
      <c r="Q26" s="96">
        <v>0</v>
      </c>
      <c r="R26" s="96">
        <v>0</v>
      </c>
      <c r="S26" s="134">
        <v>0</v>
      </c>
      <c r="T26" s="133">
        <f t="shared" si="4"/>
        <v>0</v>
      </c>
      <c r="U26" s="96">
        <v>0</v>
      </c>
      <c r="V26" s="96">
        <v>0</v>
      </c>
      <c r="W26" s="96">
        <v>0</v>
      </c>
      <c r="X26" s="134">
        <v>0</v>
      </c>
    </row>
    <row r="27" spans="2:24" ht="0" hidden="1" customHeight="1" x14ac:dyDescent="0.2">
      <c r="C27" s="70"/>
      <c r="D27" s="293" t="str">
        <f>$D$13</f>
        <v>year 2021</v>
      </c>
      <c r="E27" s="319">
        <f t="shared" si="0"/>
        <v>0</v>
      </c>
      <c r="F27" s="72">
        <v>0</v>
      </c>
      <c r="G27" s="136">
        <v>0</v>
      </c>
      <c r="H27" s="137">
        <v>0</v>
      </c>
      <c r="I27" s="137">
        <v>0</v>
      </c>
      <c r="J27" s="138">
        <v>0</v>
      </c>
      <c r="K27" s="136">
        <v>0</v>
      </c>
      <c r="L27" s="137">
        <v>0</v>
      </c>
      <c r="M27" s="137">
        <v>0</v>
      </c>
      <c r="N27" s="274">
        <v>0</v>
      </c>
      <c r="O27" s="310">
        <f t="shared" si="3"/>
        <v>0</v>
      </c>
      <c r="P27" s="137">
        <v>0</v>
      </c>
      <c r="Q27" s="137">
        <v>0</v>
      </c>
      <c r="R27" s="137">
        <v>0</v>
      </c>
      <c r="S27" s="140">
        <v>0</v>
      </c>
      <c r="T27" s="139">
        <f t="shared" si="4"/>
        <v>0</v>
      </c>
      <c r="U27" s="137">
        <v>0</v>
      </c>
      <c r="V27" s="137">
        <v>0</v>
      </c>
      <c r="W27" s="137">
        <v>0</v>
      </c>
      <c r="X27" s="140">
        <v>0</v>
      </c>
    </row>
    <row r="28" spans="2:24" ht="0" hidden="1" customHeight="1" x14ac:dyDescent="0.2">
      <c r="B28" t="s">
        <v>100</v>
      </c>
      <c r="C28" s="94" t="s">
        <v>101</v>
      </c>
      <c r="D28" s="292" t="str">
        <f>$D$12</f>
        <v>year 2022</v>
      </c>
      <c r="E28" s="318">
        <f t="shared" si="0"/>
        <v>0</v>
      </c>
      <c r="F28" s="72">
        <v>0</v>
      </c>
      <c r="G28" s="132">
        <v>0</v>
      </c>
      <c r="H28" s="96">
        <v>0</v>
      </c>
      <c r="I28" s="96">
        <v>0</v>
      </c>
      <c r="J28" s="97">
        <v>0</v>
      </c>
      <c r="K28" s="132">
        <v>0</v>
      </c>
      <c r="L28" s="96">
        <v>0</v>
      </c>
      <c r="M28" s="96">
        <v>0</v>
      </c>
      <c r="N28" s="272">
        <v>0</v>
      </c>
      <c r="O28" s="298">
        <f t="shared" si="3"/>
        <v>0</v>
      </c>
      <c r="P28" s="96">
        <v>0</v>
      </c>
      <c r="Q28" s="96">
        <v>0</v>
      </c>
      <c r="R28" s="96">
        <v>0</v>
      </c>
      <c r="S28" s="134">
        <v>0</v>
      </c>
      <c r="T28" s="133">
        <f t="shared" si="4"/>
        <v>0</v>
      </c>
      <c r="U28" s="96">
        <v>0</v>
      </c>
      <c r="V28" s="96">
        <v>0</v>
      </c>
      <c r="W28" s="96">
        <v>0</v>
      </c>
      <c r="X28" s="134">
        <v>0</v>
      </c>
    </row>
    <row r="29" spans="2:24" ht="0" hidden="1" customHeight="1" x14ac:dyDescent="0.2">
      <c r="C29" s="70"/>
      <c r="D29" s="293" t="str">
        <f>$D$13</f>
        <v>year 2021</v>
      </c>
      <c r="E29" s="319">
        <f t="shared" si="0"/>
        <v>0</v>
      </c>
      <c r="F29" s="72">
        <v>0</v>
      </c>
      <c r="G29" s="136">
        <v>0</v>
      </c>
      <c r="H29" s="137">
        <v>0</v>
      </c>
      <c r="I29" s="137">
        <v>0</v>
      </c>
      <c r="J29" s="138">
        <v>0</v>
      </c>
      <c r="K29" s="136">
        <v>0</v>
      </c>
      <c r="L29" s="137">
        <v>0</v>
      </c>
      <c r="M29" s="137">
        <v>0</v>
      </c>
      <c r="N29" s="274">
        <v>0</v>
      </c>
      <c r="O29" s="310">
        <f t="shared" si="3"/>
        <v>0</v>
      </c>
      <c r="P29" s="137">
        <v>0</v>
      </c>
      <c r="Q29" s="137">
        <v>0</v>
      </c>
      <c r="R29" s="137">
        <v>0</v>
      </c>
      <c r="S29" s="140">
        <v>0</v>
      </c>
      <c r="T29" s="139">
        <f t="shared" si="4"/>
        <v>0</v>
      </c>
      <c r="U29" s="137">
        <v>0</v>
      </c>
      <c r="V29" s="137">
        <v>0</v>
      </c>
      <c r="W29" s="137">
        <v>0</v>
      </c>
      <c r="X29" s="140">
        <v>0</v>
      </c>
    </row>
    <row r="30" spans="2:24" ht="0" hidden="1" customHeight="1" x14ac:dyDescent="0.2">
      <c r="B30" t="s">
        <v>102</v>
      </c>
      <c r="C30" s="94" t="s">
        <v>103</v>
      </c>
      <c r="D30" s="292" t="str">
        <f>$D$12</f>
        <v>year 2022</v>
      </c>
      <c r="E30" s="318">
        <f t="shared" si="0"/>
        <v>0</v>
      </c>
      <c r="F30" s="72">
        <v>0</v>
      </c>
      <c r="G30" s="132">
        <v>0</v>
      </c>
      <c r="H30" s="96">
        <v>0</v>
      </c>
      <c r="I30" s="96">
        <v>0</v>
      </c>
      <c r="J30" s="97">
        <v>0</v>
      </c>
      <c r="K30" s="132">
        <v>0</v>
      </c>
      <c r="L30" s="96">
        <v>0</v>
      </c>
      <c r="M30" s="96">
        <v>0</v>
      </c>
      <c r="N30" s="272">
        <v>0</v>
      </c>
      <c r="O30" s="298">
        <f t="shared" si="3"/>
        <v>0</v>
      </c>
      <c r="P30" s="96">
        <v>0</v>
      </c>
      <c r="Q30" s="96">
        <v>0</v>
      </c>
      <c r="R30" s="96">
        <v>0</v>
      </c>
      <c r="S30" s="134">
        <v>0</v>
      </c>
      <c r="T30" s="133">
        <f t="shared" si="4"/>
        <v>0</v>
      </c>
      <c r="U30" s="96">
        <v>0</v>
      </c>
      <c r="V30" s="96">
        <v>0</v>
      </c>
      <c r="W30" s="96">
        <v>0</v>
      </c>
      <c r="X30" s="134">
        <v>0</v>
      </c>
    </row>
    <row r="31" spans="2:24" ht="0" hidden="1" customHeight="1" x14ac:dyDescent="0.2">
      <c r="C31" s="70"/>
      <c r="D31" s="293" t="str">
        <f>$D$13</f>
        <v>year 2021</v>
      </c>
      <c r="E31" s="319">
        <f t="shared" si="0"/>
        <v>0</v>
      </c>
      <c r="F31" s="72">
        <v>0</v>
      </c>
      <c r="G31" s="136">
        <v>0</v>
      </c>
      <c r="H31" s="137">
        <v>0</v>
      </c>
      <c r="I31" s="137">
        <v>0</v>
      </c>
      <c r="J31" s="138">
        <v>0</v>
      </c>
      <c r="K31" s="136">
        <v>0</v>
      </c>
      <c r="L31" s="137">
        <v>0</v>
      </c>
      <c r="M31" s="137">
        <v>0</v>
      </c>
      <c r="N31" s="274">
        <v>0</v>
      </c>
      <c r="O31" s="310">
        <f t="shared" si="3"/>
        <v>0</v>
      </c>
      <c r="P31" s="137">
        <v>0</v>
      </c>
      <c r="Q31" s="137">
        <v>0</v>
      </c>
      <c r="R31" s="137">
        <v>0</v>
      </c>
      <c r="S31" s="140">
        <v>0</v>
      </c>
      <c r="T31" s="139">
        <f t="shared" si="4"/>
        <v>0</v>
      </c>
      <c r="U31" s="137">
        <v>0</v>
      </c>
      <c r="V31" s="137">
        <v>0</v>
      </c>
      <c r="W31" s="137">
        <v>0</v>
      </c>
      <c r="X31" s="140">
        <v>0</v>
      </c>
    </row>
    <row r="32" spans="2:24" ht="0" hidden="1" customHeight="1" x14ac:dyDescent="0.2">
      <c r="B32" t="s">
        <v>104</v>
      </c>
      <c r="C32" s="94" t="s">
        <v>105</v>
      </c>
      <c r="D32" s="292" t="str">
        <f>$D$12</f>
        <v>year 2022</v>
      </c>
      <c r="E32" s="318">
        <f t="shared" si="0"/>
        <v>0</v>
      </c>
      <c r="F32" s="72">
        <v>0</v>
      </c>
      <c r="G32" s="132">
        <v>0</v>
      </c>
      <c r="H32" s="96">
        <v>0</v>
      </c>
      <c r="I32" s="96">
        <v>0</v>
      </c>
      <c r="J32" s="97">
        <v>0</v>
      </c>
      <c r="K32" s="132">
        <v>0</v>
      </c>
      <c r="L32" s="96">
        <v>0</v>
      </c>
      <c r="M32" s="96">
        <v>0</v>
      </c>
      <c r="N32" s="272">
        <v>0</v>
      </c>
      <c r="O32" s="298">
        <f t="shared" si="3"/>
        <v>0</v>
      </c>
      <c r="P32" s="96">
        <v>0</v>
      </c>
      <c r="Q32" s="96">
        <v>0</v>
      </c>
      <c r="R32" s="96">
        <v>0</v>
      </c>
      <c r="S32" s="134">
        <v>0</v>
      </c>
      <c r="T32" s="133">
        <f t="shared" si="4"/>
        <v>0</v>
      </c>
      <c r="U32" s="96">
        <v>0</v>
      </c>
      <c r="V32" s="96">
        <v>0</v>
      </c>
      <c r="W32" s="96">
        <v>0</v>
      </c>
      <c r="X32" s="134">
        <v>0</v>
      </c>
    </row>
    <row r="33" spans="2:24" ht="0" hidden="1" customHeight="1" x14ac:dyDescent="0.2">
      <c r="C33" s="70"/>
      <c r="D33" s="293" t="str">
        <f>$D$13</f>
        <v>year 2021</v>
      </c>
      <c r="E33" s="319">
        <f t="shared" si="0"/>
        <v>0</v>
      </c>
      <c r="F33" s="72">
        <v>0</v>
      </c>
      <c r="G33" s="136">
        <v>0</v>
      </c>
      <c r="H33" s="137">
        <v>0</v>
      </c>
      <c r="I33" s="137">
        <v>0</v>
      </c>
      <c r="J33" s="138">
        <v>0</v>
      </c>
      <c r="K33" s="136">
        <v>0</v>
      </c>
      <c r="L33" s="137">
        <v>0</v>
      </c>
      <c r="M33" s="137">
        <v>0</v>
      </c>
      <c r="N33" s="274">
        <v>0</v>
      </c>
      <c r="O33" s="310">
        <f t="shared" si="3"/>
        <v>0</v>
      </c>
      <c r="P33" s="137">
        <v>0</v>
      </c>
      <c r="Q33" s="137">
        <v>0</v>
      </c>
      <c r="R33" s="137">
        <v>0</v>
      </c>
      <c r="S33" s="140">
        <v>0</v>
      </c>
      <c r="T33" s="139">
        <f t="shared" si="4"/>
        <v>0</v>
      </c>
      <c r="U33" s="137">
        <v>0</v>
      </c>
      <c r="V33" s="137">
        <v>0</v>
      </c>
      <c r="W33" s="137">
        <v>0</v>
      </c>
      <c r="X33" s="140">
        <v>0</v>
      </c>
    </row>
    <row r="34" spans="2:24" ht="0" hidden="1" customHeight="1" x14ac:dyDescent="0.2">
      <c r="B34" t="s">
        <v>106</v>
      </c>
      <c r="C34" s="94" t="s">
        <v>107</v>
      </c>
      <c r="D34" s="292" t="str">
        <f>$D$12</f>
        <v>year 2022</v>
      </c>
      <c r="E34" s="318">
        <f t="shared" si="0"/>
        <v>0</v>
      </c>
      <c r="F34" s="72">
        <v>0</v>
      </c>
      <c r="G34" s="132">
        <v>0</v>
      </c>
      <c r="H34" s="96">
        <v>0</v>
      </c>
      <c r="I34" s="96">
        <v>0</v>
      </c>
      <c r="J34" s="97">
        <v>0</v>
      </c>
      <c r="K34" s="132">
        <v>0</v>
      </c>
      <c r="L34" s="96">
        <v>0</v>
      </c>
      <c r="M34" s="96">
        <v>0</v>
      </c>
      <c r="N34" s="272">
        <v>0</v>
      </c>
      <c r="O34" s="298">
        <f t="shared" si="3"/>
        <v>0</v>
      </c>
      <c r="P34" s="96">
        <v>0</v>
      </c>
      <c r="Q34" s="96">
        <v>0</v>
      </c>
      <c r="R34" s="96">
        <v>0</v>
      </c>
      <c r="S34" s="134">
        <v>0</v>
      </c>
      <c r="T34" s="133">
        <f t="shared" si="4"/>
        <v>0</v>
      </c>
      <c r="U34" s="96">
        <v>0</v>
      </c>
      <c r="V34" s="96">
        <v>0</v>
      </c>
      <c r="W34" s="96">
        <v>0</v>
      </c>
      <c r="X34" s="134">
        <v>0</v>
      </c>
    </row>
    <row r="35" spans="2:24" ht="0" hidden="1" customHeight="1" x14ac:dyDescent="0.2">
      <c r="C35" s="70"/>
      <c r="D35" s="293" t="str">
        <f>$D$13</f>
        <v>year 2021</v>
      </c>
      <c r="E35" s="319">
        <f t="shared" si="0"/>
        <v>0</v>
      </c>
      <c r="F35" s="72">
        <v>0</v>
      </c>
      <c r="G35" s="136">
        <v>0</v>
      </c>
      <c r="H35" s="137">
        <v>0</v>
      </c>
      <c r="I35" s="137">
        <v>0</v>
      </c>
      <c r="J35" s="138">
        <v>0</v>
      </c>
      <c r="K35" s="136">
        <v>0</v>
      </c>
      <c r="L35" s="137">
        <v>0</v>
      </c>
      <c r="M35" s="137">
        <v>0</v>
      </c>
      <c r="N35" s="274">
        <v>0</v>
      </c>
      <c r="O35" s="310">
        <f t="shared" si="3"/>
        <v>0</v>
      </c>
      <c r="P35" s="137">
        <v>0</v>
      </c>
      <c r="Q35" s="137">
        <v>0</v>
      </c>
      <c r="R35" s="137">
        <v>0</v>
      </c>
      <c r="S35" s="140">
        <v>0</v>
      </c>
      <c r="T35" s="139">
        <f t="shared" si="4"/>
        <v>0</v>
      </c>
      <c r="U35" s="137">
        <v>0</v>
      </c>
      <c r="V35" s="137">
        <v>0</v>
      </c>
      <c r="W35" s="137">
        <v>0</v>
      </c>
      <c r="X35" s="140">
        <v>0</v>
      </c>
    </row>
    <row r="36" spans="2:24" ht="0" hidden="1" customHeight="1" x14ac:dyDescent="0.2">
      <c r="B36" t="s">
        <v>108</v>
      </c>
      <c r="C36" s="94" t="s">
        <v>109</v>
      </c>
      <c r="D36" s="292" t="str">
        <f>$D$12</f>
        <v>year 2022</v>
      </c>
      <c r="E36" s="318">
        <f t="shared" si="0"/>
        <v>0</v>
      </c>
      <c r="F36" s="72">
        <v>0</v>
      </c>
      <c r="G36" s="132">
        <v>0</v>
      </c>
      <c r="H36" s="96">
        <v>0</v>
      </c>
      <c r="I36" s="96">
        <v>0</v>
      </c>
      <c r="J36" s="97">
        <v>0</v>
      </c>
      <c r="K36" s="132">
        <v>0</v>
      </c>
      <c r="L36" s="96">
        <v>0</v>
      </c>
      <c r="M36" s="96">
        <v>0</v>
      </c>
      <c r="N36" s="272">
        <v>0</v>
      </c>
      <c r="O36" s="298">
        <f t="shared" si="3"/>
        <v>0</v>
      </c>
      <c r="P36" s="96">
        <v>0</v>
      </c>
      <c r="Q36" s="96">
        <v>0</v>
      </c>
      <c r="R36" s="96">
        <v>0</v>
      </c>
      <c r="S36" s="134">
        <v>0</v>
      </c>
      <c r="T36" s="133">
        <f t="shared" si="4"/>
        <v>0</v>
      </c>
      <c r="U36" s="96">
        <v>0</v>
      </c>
      <c r="V36" s="96">
        <v>0</v>
      </c>
      <c r="W36" s="96">
        <v>0</v>
      </c>
      <c r="X36" s="134">
        <v>0</v>
      </c>
    </row>
    <row r="37" spans="2:24" ht="0" hidden="1" customHeight="1" x14ac:dyDescent="0.2">
      <c r="C37" s="70"/>
      <c r="D37" s="293" t="str">
        <f>$D$13</f>
        <v>year 2021</v>
      </c>
      <c r="E37" s="319">
        <f t="shared" si="0"/>
        <v>0</v>
      </c>
      <c r="F37" s="72">
        <v>0</v>
      </c>
      <c r="G37" s="136">
        <v>0</v>
      </c>
      <c r="H37" s="137">
        <v>0</v>
      </c>
      <c r="I37" s="137">
        <v>0</v>
      </c>
      <c r="J37" s="138">
        <v>0</v>
      </c>
      <c r="K37" s="136">
        <v>0</v>
      </c>
      <c r="L37" s="137">
        <v>0</v>
      </c>
      <c r="M37" s="137">
        <v>0</v>
      </c>
      <c r="N37" s="274">
        <v>0</v>
      </c>
      <c r="O37" s="310">
        <f t="shared" si="3"/>
        <v>0</v>
      </c>
      <c r="P37" s="137">
        <v>0</v>
      </c>
      <c r="Q37" s="137">
        <v>0</v>
      </c>
      <c r="R37" s="137">
        <v>0</v>
      </c>
      <c r="S37" s="140">
        <v>0</v>
      </c>
      <c r="T37" s="139">
        <f t="shared" si="4"/>
        <v>0</v>
      </c>
      <c r="U37" s="137">
        <v>0</v>
      </c>
      <c r="V37" s="137">
        <v>0</v>
      </c>
      <c r="W37" s="137">
        <v>0</v>
      </c>
      <c r="X37" s="140">
        <v>0</v>
      </c>
    </row>
    <row r="38" spans="2:24" ht="0" hidden="1" customHeight="1" x14ac:dyDescent="0.2">
      <c r="B38" t="s">
        <v>110</v>
      </c>
      <c r="C38" s="94" t="s">
        <v>111</v>
      </c>
      <c r="D38" s="292" t="str">
        <f>$D$12</f>
        <v>year 2022</v>
      </c>
      <c r="E38" s="318">
        <f t="shared" si="0"/>
        <v>0</v>
      </c>
      <c r="F38" s="72">
        <v>0</v>
      </c>
      <c r="G38" s="132">
        <v>0</v>
      </c>
      <c r="H38" s="96">
        <v>0</v>
      </c>
      <c r="I38" s="96">
        <v>0</v>
      </c>
      <c r="J38" s="97">
        <v>0</v>
      </c>
      <c r="K38" s="132">
        <v>0</v>
      </c>
      <c r="L38" s="96">
        <v>0</v>
      </c>
      <c r="M38" s="96">
        <v>0</v>
      </c>
      <c r="N38" s="272">
        <v>0</v>
      </c>
      <c r="O38" s="298">
        <f t="shared" si="3"/>
        <v>0</v>
      </c>
      <c r="P38" s="96">
        <v>0</v>
      </c>
      <c r="Q38" s="96">
        <v>0</v>
      </c>
      <c r="R38" s="96">
        <v>0</v>
      </c>
      <c r="S38" s="134">
        <v>0</v>
      </c>
      <c r="T38" s="133">
        <f t="shared" si="4"/>
        <v>0</v>
      </c>
      <c r="U38" s="96">
        <v>0</v>
      </c>
      <c r="V38" s="96">
        <v>0</v>
      </c>
      <c r="W38" s="96">
        <v>0</v>
      </c>
      <c r="X38" s="134">
        <v>0</v>
      </c>
    </row>
    <row r="39" spans="2:24" ht="0" hidden="1" customHeight="1" x14ac:dyDescent="0.2">
      <c r="C39" s="70"/>
      <c r="D39" s="293" t="str">
        <f>$D$13</f>
        <v>year 2021</v>
      </c>
      <c r="E39" s="319">
        <f t="shared" si="0"/>
        <v>0</v>
      </c>
      <c r="F39" s="72">
        <v>0</v>
      </c>
      <c r="G39" s="136">
        <v>0</v>
      </c>
      <c r="H39" s="137">
        <v>0</v>
      </c>
      <c r="I39" s="137">
        <v>0</v>
      </c>
      <c r="J39" s="138">
        <v>0</v>
      </c>
      <c r="K39" s="136">
        <v>0</v>
      </c>
      <c r="L39" s="137">
        <v>0</v>
      </c>
      <c r="M39" s="137">
        <v>0</v>
      </c>
      <c r="N39" s="274">
        <v>0</v>
      </c>
      <c r="O39" s="310">
        <f t="shared" si="3"/>
        <v>0</v>
      </c>
      <c r="P39" s="137">
        <v>0</v>
      </c>
      <c r="Q39" s="137">
        <v>0</v>
      </c>
      <c r="R39" s="137">
        <v>0</v>
      </c>
      <c r="S39" s="140">
        <v>0</v>
      </c>
      <c r="T39" s="139">
        <f t="shared" si="4"/>
        <v>0</v>
      </c>
      <c r="U39" s="137">
        <v>0</v>
      </c>
      <c r="V39" s="137">
        <v>0</v>
      </c>
      <c r="W39" s="137">
        <v>0</v>
      </c>
      <c r="X39" s="140">
        <v>0</v>
      </c>
    </row>
    <row r="40" spans="2:24" ht="0" hidden="1" customHeight="1" x14ac:dyDescent="0.2">
      <c r="B40" t="s">
        <v>112</v>
      </c>
      <c r="C40" s="94" t="s">
        <v>113</v>
      </c>
      <c r="D40" s="292" t="str">
        <f>$D$12</f>
        <v>year 2022</v>
      </c>
      <c r="E40" s="318">
        <f t="shared" si="0"/>
        <v>0</v>
      </c>
      <c r="F40" s="72">
        <v>0</v>
      </c>
      <c r="G40" s="132">
        <v>0</v>
      </c>
      <c r="H40" s="96">
        <v>0</v>
      </c>
      <c r="I40" s="96">
        <v>0</v>
      </c>
      <c r="J40" s="97">
        <v>0</v>
      </c>
      <c r="K40" s="132">
        <v>0</v>
      </c>
      <c r="L40" s="96">
        <v>0</v>
      </c>
      <c r="M40" s="96">
        <v>0</v>
      </c>
      <c r="N40" s="272">
        <v>0</v>
      </c>
      <c r="O40" s="298">
        <f t="shared" si="3"/>
        <v>0</v>
      </c>
      <c r="P40" s="96">
        <v>0</v>
      </c>
      <c r="Q40" s="96">
        <v>0</v>
      </c>
      <c r="R40" s="96">
        <v>0</v>
      </c>
      <c r="S40" s="134">
        <v>0</v>
      </c>
      <c r="T40" s="133">
        <f t="shared" si="4"/>
        <v>0</v>
      </c>
      <c r="U40" s="96">
        <v>0</v>
      </c>
      <c r="V40" s="96">
        <v>0</v>
      </c>
      <c r="W40" s="96">
        <v>0</v>
      </c>
      <c r="X40" s="134">
        <v>0</v>
      </c>
    </row>
    <row r="41" spans="2:24" ht="0" hidden="1" customHeight="1" x14ac:dyDescent="0.2">
      <c r="C41" s="70"/>
      <c r="D41" s="293" t="str">
        <f>$D$13</f>
        <v>year 2021</v>
      </c>
      <c r="E41" s="319">
        <f t="shared" si="0"/>
        <v>0</v>
      </c>
      <c r="F41" s="72">
        <v>0</v>
      </c>
      <c r="G41" s="136">
        <v>0</v>
      </c>
      <c r="H41" s="137">
        <v>0</v>
      </c>
      <c r="I41" s="137">
        <v>0</v>
      </c>
      <c r="J41" s="138">
        <v>0</v>
      </c>
      <c r="K41" s="136">
        <v>0</v>
      </c>
      <c r="L41" s="137">
        <v>0</v>
      </c>
      <c r="M41" s="137">
        <v>0</v>
      </c>
      <c r="N41" s="274">
        <v>0</v>
      </c>
      <c r="O41" s="310">
        <f t="shared" si="3"/>
        <v>0</v>
      </c>
      <c r="P41" s="137">
        <v>0</v>
      </c>
      <c r="Q41" s="137">
        <v>0</v>
      </c>
      <c r="R41" s="137">
        <v>0</v>
      </c>
      <c r="S41" s="140">
        <v>0</v>
      </c>
      <c r="T41" s="139">
        <f t="shared" si="4"/>
        <v>0</v>
      </c>
      <c r="U41" s="137">
        <v>0</v>
      </c>
      <c r="V41" s="137">
        <v>0</v>
      </c>
      <c r="W41" s="137">
        <v>0</v>
      </c>
      <c r="X41" s="140">
        <v>0</v>
      </c>
    </row>
    <row r="42" spans="2:24" ht="0" hidden="1" customHeight="1" x14ac:dyDescent="0.2">
      <c r="B42" t="s">
        <v>114</v>
      </c>
      <c r="C42" s="94" t="s">
        <v>115</v>
      </c>
      <c r="D42" s="292" t="str">
        <f>$D$12</f>
        <v>year 2022</v>
      </c>
      <c r="E42" s="318">
        <f t="shared" si="0"/>
        <v>0</v>
      </c>
      <c r="F42" s="72">
        <v>0</v>
      </c>
      <c r="G42" s="132">
        <v>0</v>
      </c>
      <c r="H42" s="96">
        <v>0</v>
      </c>
      <c r="I42" s="96">
        <v>0</v>
      </c>
      <c r="J42" s="97">
        <v>0</v>
      </c>
      <c r="K42" s="132">
        <v>0</v>
      </c>
      <c r="L42" s="96">
        <v>0</v>
      </c>
      <c r="M42" s="96">
        <v>0</v>
      </c>
      <c r="N42" s="272">
        <v>0</v>
      </c>
      <c r="O42" s="298">
        <f t="shared" si="3"/>
        <v>0</v>
      </c>
      <c r="P42" s="96">
        <v>0</v>
      </c>
      <c r="Q42" s="96">
        <v>0</v>
      </c>
      <c r="R42" s="96">
        <v>0</v>
      </c>
      <c r="S42" s="134">
        <v>0</v>
      </c>
      <c r="T42" s="133">
        <f t="shared" si="4"/>
        <v>0</v>
      </c>
      <c r="U42" s="96">
        <v>0</v>
      </c>
      <c r="V42" s="96">
        <v>0</v>
      </c>
      <c r="W42" s="96">
        <v>0</v>
      </c>
      <c r="X42" s="134">
        <v>0</v>
      </c>
    </row>
    <row r="43" spans="2:24" ht="0" hidden="1" customHeight="1" x14ac:dyDescent="0.2">
      <c r="C43" s="70"/>
      <c r="D43" s="293" t="str">
        <f>$D$13</f>
        <v>year 2021</v>
      </c>
      <c r="E43" s="319">
        <f t="shared" si="0"/>
        <v>0</v>
      </c>
      <c r="F43" s="72">
        <v>0</v>
      </c>
      <c r="G43" s="136">
        <v>0</v>
      </c>
      <c r="H43" s="137">
        <v>0</v>
      </c>
      <c r="I43" s="137">
        <v>0</v>
      </c>
      <c r="J43" s="138">
        <v>0</v>
      </c>
      <c r="K43" s="136">
        <v>0</v>
      </c>
      <c r="L43" s="137">
        <v>0</v>
      </c>
      <c r="M43" s="137">
        <v>0</v>
      </c>
      <c r="N43" s="274">
        <v>0</v>
      </c>
      <c r="O43" s="310">
        <f t="shared" si="3"/>
        <v>0</v>
      </c>
      <c r="P43" s="137">
        <v>0</v>
      </c>
      <c r="Q43" s="137">
        <v>0</v>
      </c>
      <c r="R43" s="137">
        <v>0</v>
      </c>
      <c r="S43" s="140">
        <v>0</v>
      </c>
      <c r="T43" s="139">
        <f t="shared" si="4"/>
        <v>0</v>
      </c>
      <c r="U43" s="137">
        <v>0</v>
      </c>
      <c r="V43" s="137">
        <v>0</v>
      </c>
      <c r="W43" s="137">
        <v>0</v>
      </c>
      <c r="X43" s="140">
        <v>0</v>
      </c>
    </row>
    <row r="44" spans="2:24" ht="0" hidden="1" customHeight="1" x14ac:dyDescent="0.2">
      <c r="B44" t="s">
        <v>116</v>
      </c>
      <c r="C44" s="94" t="s">
        <v>117</v>
      </c>
      <c r="D44" s="292" t="str">
        <f>$D$12</f>
        <v>year 2022</v>
      </c>
      <c r="E44" s="318">
        <f t="shared" ref="E44:E75" si="5">SUM(G44:N44)</f>
        <v>0</v>
      </c>
      <c r="F44" s="72">
        <v>0</v>
      </c>
      <c r="G44" s="132">
        <v>0</v>
      </c>
      <c r="H44" s="96">
        <v>0</v>
      </c>
      <c r="I44" s="96">
        <v>0</v>
      </c>
      <c r="J44" s="97">
        <v>0</v>
      </c>
      <c r="K44" s="132">
        <v>0</v>
      </c>
      <c r="L44" s="96">
        <v>0</v>
      </c>
      <c r="M44" s="96">
        <v>0</v>
      </c>
      <c r="N44" s="272">
        <v>0</v>
      </c>
      <c r="O44" s="298">
        <f t="shared" si="3"/>
        <v>0</v>
      </c>
      <c r="P44" s="96">
        <v>0</v>
      </c>
      <c r="Q44" s="96">
        <v>0</v>
      </c>
      <c r="R44" s="96">
        <v>0</v>
      </c>
      <c r="S44" s="134">
        <v>0</v>
      </c>
      <c r="T44" s="133">
        <f t="shared" si="4"/>
        <v>0</v>
      </c>
      <c r="U44" s="96">
        <v>0</v>
      </c>
      <c r="V44" s="96">
        <v>0</v>
      </c>
      <c r="W44" s="96">
        <v>0</v>
      </c>
      <c r="X44" s="134">
        <v>0</v>
      </c>
    </row>
    <row r="45" spans="2:24" ht="0" hidden="1" customHeight="1" x14ac:dyDescent="0.2">
      <c r="C45" s="70"/>
      <c r="D45" s="293" t="str">
        <f>$D$13</f>
        <v>year 2021</v>
      </c>
      <c r="E45" s="319">
        <f t="shared" si="5"/>
        <v>0</v>
      </c>
      <c r="F45" s="72">
        <v>0</v>
      </c>
      <c r="G45" s="136">
        <v>0</v>
      </c>
      <c r="H45" s="137">
        <v>0</v>
      </c>
      <c r="I45" s="137">
        <v>0</v>
      </c>
      <c r="J45" s="138">
        <v>0</v>
      </c>
      <c r="K45" s="136">
        <v>0</v>
      </c>
      <c r="L45" s="137">
        <v>0</v>
      </c>
      <c r="M45" s="137">
        <v>0</v>
      </c>
      <c r="N45" s="274">
        <v>0</v>
      </c>
      <c r="O45" s="310">
        <f t="shared" si="3"/>
        <v>0</v>
      </c>
      <c r="P45" s="137">
        <v>0</v>
      </c>
      <c r="Q45" s="137">
        <v>0</v>
      </c>
      <c r="R45" s="137">
        <v>0</v>
      </c>
      <c r="S45" s="140">
        <v>0</v>
      </c>
      <c r="T45" s="139">
        <f t="shared" si="4"/>
        <v>0</v>
      </c>
      <c r="U45" s="137">
        <v>0</v>
      </c>
      <c r="V45" s="137">
        <v>0</v>
      </c>
      <c r="W45" s="137">
        <v>0</v>
      </c>
      <c r="X45" s="140">
        <v>0</v>
      </c>
    </row>
    <row r="46" spans="2:24" ht="0" hidden="1" customHeight="1" x14ac:dyDescent="0.2">
      <c r="B46" t="s">
        <v>118</v>
      </c>
      <c r="C46" s="94" t="s">
        <v>119</v>
      </c>
      <c r="D46" s="292" t="str">
        <f>$D$12</f>
        <v>year 2022</v>
      </c>
      <c r="E46" s="318">
        <f t="shared" si="5"/>
        <v>0</v>
      </c>
      <c r="F46" s="72">
        <v>0</v>
      </c>
      <c r="G46" s="132">
        <v>0</v>
      </c>
      <c r="H46" s="96">
        <v>0</v>
      </c>
      <c r="I46" s="96">
        <v>0</v>
      </c>
      <c r="J46" s="97">
        <v>0</v>
      </c>
      <c r="K46" s="132">
        <v>0</v>
      </c>
      <c r="L46" s="96">
        <v>0</v>
      </c>
      <c r="M46" s="96">
        <v>0</v>
      </c>
      <c r="N46" s="272">
        <v>0</v>
      </c>
      <c r="O46" s="298">
        <f t="shared" si="3"/>
        <v>0</v>
      </c>
      <c r="P46" s="96">
        <v>0</v>
      </c>
      <c r="Q46" s="96">
        <v>0</v>
      </c>
      <c r="R46" s="96">
        <v>0</v>
      </c>
      <c r="S46" s="134">
        <v>0</v>
      </c>
      <c r="T46" s="133">
        <f t="shared" si="4"/>
        <v>0</v>
      </c>
      <c r="U46" s="96">
        <v>0</v>
      </c>
      <c r="V46" s="96">
        <v>0</v>
      </c>
      <c r="W46" s="96">
        <v>0</v>
      </c>
      <c r="X46" s="134">
        <v>0</v>
      </c>
    </row>
    <row r="47" spans="2:24" ht="0" hidden="1" customHeight="1" x14ac:dyDescent="0.2">
      <c r="C47" s="70"/>
      <c r="D47" s="293" t="str">
        <f>$D$13</f>
        <v>year 2021</v>
      </c>
      <c r="E47" s="319">
        <f t="shared" si="5"/>
        <v>0</v>
      </c>
      <c r="F47" s="72">
        <v>0</v>
      </c>
      <c r="G47" s="136">
        <v>0</v>
      </c>
      <c r="H47" s="137">
        <v>0</v>
      </c>
      <c r="I47" s="137">
        <v>0</v>
      </c>
      <c r="J47" s="138">
        <v>0</v>
      </c>
      <c r="K47" s="136">
        <v>0</v>
      </c>
      <c r="L47" s="137">
        <v>0</v>
      </c>
      <c r="M47" s="137">
        <v>0</v>
      </c>
      <c r="N47" s="274">
        <v>0</v>
      </c>
      <c r="O47" s="310">
        <f t="shared" si="3"/>
        <v>0</v>
      </c>
      <c r="P47" s="137">
        <v>0</v>
      </c>
      <c r="Q47" s="137">
        <v>0</v>
      </c>
      <c r="R47" s="137">
        <v>0</v>
      </c>
      <c r="S47" s="140">
        <v>0</v>
      </c>
      <c r="T47" s="139">
        <f t="shared" si="4"/>
        <v>0</v>
      </c>
      <c r="U47" s="137">
        <v>0</v>
      </c>
      <c r="V47" s="137">
        <v>0</v>
      </c>
      <c r="W47" s="137">
        <v>0</v>
      </c>
      <c r="X47" s="140">
        <v>0</v>
      </c>
    </row>
    <row r="48" spans="2:24" ht="12.75" customHeight="1" x14ac:dyDescent="0.2">
      <c r="B48" t="s">
        <v>120</v>
      </c>
      <c r="C48" s="94" t="s">
        <v>121</v>
      </c>
      <c r="D48" s="292" t="str">
        <f>$D$12</f>
        <v>year 2022</v>
      </c>
      <c r="E48" s="318">
        <f t="shared" si="5"/>
        <v>155</v>
      </c>
      <c r="F48" s="72">
        <v>0</v>
      </c>
      <c r="G48" s="132">
        <v>120</v>
      </c>
      <c r="H48" s="96">
        <v>35</v>
      </c>
      <c r="I48" s="96">
        <v>0</v>
      </c>
      <c r="J48" s="97">
        <v>0</v>
      </c>
      <c r="K48" s="132">
        <v>0</v>
      </c>
      <c r="L48" s="96">
        <v>0</v>
      </c>
      <c r="M48" s="96">
        <v>0</v>
      </c>
      <c r="N48" s="272">
        <v>0</v>
      </c>
      <c r="O48" s="298">
        <f t="shared" si="3"/>
        <v>0</v>
      </c>
      <c r="P48" s="96">
        <v>0</v>
      </c>
      <c r="Q48" s="96">
        <v>0</v>
      </c>
      <c r="R48" s="96">
        <v>0</v>
      </c>
      <c r="S48" s="134">
        <v>0</v>
      </c>
      <c r="T48" s="133">
        <f t="shared" si="4"/>
        <v>0</v>
      </c>
      <c r="U48" s="96">
        <v>0</v>
      </c>
      <c r="V48" s="96">
        <v>0</v>
      </c>
      <c r="W48" s="96">
        <v>0</v>
      </c>
      <c r="X48" s="134">
        <v>0</v>
      </c>
    </row>
    <row r="49" spans="2:24" ht="12.75" customHeight="1" x14ac:dyDescent="0.2">
      <c r="C49" s="70"/>
      <c r="D49" s="293" t="str">
        <f>$D$13</f>
        <v>year 2021</v>
      </c>
      <c r="E49" s="319">
        <f t="shared" si="5"/>
        <v>155</v>
      </c>
      <c r="F49" s="72">
        <v>0</v>
      </c>
      <c r="G49" s="136">
        <v>120</v>
      </c>
      <c r="H49" s="137">
        <v>35</v>
      </c>
      <c r="I49" s="137">
        <v>0</v>
      </c>
      <c r="J49" s="138">
        <v>0</v>
      </c>
      <c r="K49" s="136">
        <v>0</v>
      </c>
      <c r="L49" s="137">
        <v>0</v>
      </c>
      <c r="M49" s="137">
        <v>0</v>
      </c>
      <c r="N49" s="274">
        <v>0</v>
      </c>
      <c r="O49" s="310">
        <f t="shared" si="3"/>
        <v>0</v>
      </c>
      <c r="P49" s="137">
        <v>0</v>
      </c>
      <c r="Q49" s="137">
        <v>0</v>
      </c>
      <c r="R49" s="137">
        <v>0</v>
      </c>
      <c r="S49" s="140">
        <v>0</v>
      </c>
      <c r="T49" s="139">
        <f t="shared" si="4"/>
        <v>0</v>
      </c>
      <c r="U49" s="137">
        <v>0</v>
      </c>
      <c r="V49" s="137">
        <v>0</v>
      </c>
      <c r="W49" s="137">
        <v>0</v>
      </c>
      <c r="X49" s="140">
        <v>0</v>
      </c>
    </row>
    <row r="50" spans="2:24" ht="0" hidden="1" customHeight="1" x14ac:dyDescent="0.2">
      <c r="B50" t="s">
        <v>122</v>
      </c>
      <c r="C50" s="94" t="s">
        <v>123</v>
      </c>
      <c r="D50" s="292" t="str">
        <f>$D$12</f>
        <v>year 2022</v>
      </c>
      <c r="E50" s="318">
        <f t="shared" si="5"/>
        <v>0</v>
      </c>
      <c r="F50" s="72">
        <v>0</v>
      </c>
      <c r="G50" s="132">
        <v>0</v>
      </c>
      <c r="H50" s="96">
        <v>0</v>
      </c>
      <c r="I50" s="96">
        <v>0</v>
      </c>
      <c r="J50" s="97">
        <v>0</v>
      </c>
      <c r="K50" s="132">
        <v>0</v>
      </c>
      <c r="L50" s="96">
        <v>0</v>
      </c>
      <c r="M50" s="96">
        <v>0</v>
      </c>
      <c r="N50" s="272">
        <v>0</v>
      </c>
      <c r="O50" s="298">
        <f t="shared" si="3"/>
        <v>0</v>
      </c>
      <c r="P50" s="96">
        <v>0</v>
      </c>
      <c r="Q50" s="96">
        <v>0</v>
      </c>
      <c r="R50" s="96">
        <v>0</v>
      </c>
      <c r="S50" s="134">
        <v>0</v>
      </c>
      <c r="T50" s="133">
        <f t="shared" si="4"/>
        <v>0</v>
      </c>
      <c r="U50" s="96">
        <v>0</v>
      </c>
      <c r="V50" s="96">
        <v>0</v>
      </c>
      <c r="W50" s="96">
        <v>0</v>
      </c>
      <c r="X50" s="134">
        <v>0</v>
      </c>
    </row>
    <row r="51" spans="2:24" ht="0" hidden="1" customHeight="1" x14ac:dyDescent="0.2">
      <c r="C51" s="70"/>
      <c r="D51" s="293" t="str">
        <f>$D$13</f>
        <v>year 2021</v>
      </c>
      <c r="E51" s="319">
        <f t="shared" si="5"/>
        <v>0</v>
      </c>
      <c r="F51" s="72">
        <v>0</v>
      </c>
      <c r="G51" s="136">
        <v>0</v>
      </c>
      <c r="H51" s="137">
        <v>0</v>
      </c>
      <c r="I51" s="137">
        <v>0</v>
      </c>
      <c r="J51" s="138">
        <v>0</v>
      </c>
      <c r="K51" s="136">
        <v>0</v>
      </c>
      <c r="L51" s="137">
        <v>0</v>
      </c>
      <c r="M51" s="137">
        <v>0</v>
      </c>
      <c r="N51" s="274">
        <v>0</v>
      </c>
      <c r="O51" s="310">
        <f t="shared" si="3"/>
        <v>0</v>
      </c>
      <c r="P51" s="137">
        <v>0</v>
      </c>
      <c r="Q51" s="137">
        <v>0</v>
      </c>
      <c r="R51" s="137">
        <v>0</v>
      </c>
      <c r="S51" s="140">
        <v>0</v>
      </c>
      <c r="T51" s="139">
        <f t="shared" si="4"/>
        <v>0</v>
      </c>
      <c r="U51" s="137">
        <v>0</v>
      </c>
      <c r="V51" s="137">
        <v>0</v>
      </c>
      <c r="W51" s="137">
        <v>0</v>
      </c>
      <c r="X51" s="140">
        <v>0</v>
      </c>
    </row>
    <row r="52" spans="2:24" ht="0" hidden="1" customHeight="1" x14ac:dyDescent="0.2">
      <c r="B52" t="s">
        <v>124</v>
      </c>
      <c r="C52" s="94" t="s">
        <v>125</v>
      </c>
      <c r="D52" s="292" t="str">
        <f>$D$12</f>
        <v>year 2022</v>
      </c>
      <c r="E52" s="318">
        <f t="shared" si="5"/>
        <v>0</v>
      </c>
      <c r="F52" s="72">
        <v>0</v>
      </c>
      <c r="G52" s="132">
        <v>0</v>
      </c>
      <c r="H52" s="96">
        <v>0</v>
      </c>
      <c r="I52" s="96">
        <v>0</v>
      </c>
      <c r="J52" s="97">
        <v>0</v>
      </c>
      <c r="K52" s="132">
        <v>0</v>
      </c>
      <c r="L52" s="96">
        <v>0</v>
      </c>
      <c r="M52" s="96">
        <v>0</v>
      </c>
      <c r="N52" s="272">
        <v>0</v>
      </c>
      <c r="O52" s="298">
        <f t="shared" si="3"/>
        <v>0</v>
      </c>
      <c r="P52" s="96">
        <v>0</v>
      </c>
      <c r="Q52" s="96">
        <v>0</v>
      </c>
      <c r="R52" s="96">
        <v>0</v>
      </c>
      <c r="S52" s="134">
        <v>0</v>
      </c>
      <c r="T52" s="133">
        <f t="shared" si="4"/>
        <v>0</v>
      </c>
      <c r="U52" s="96">
        <v>0</v>
      </c>
      <c r="V52" s="96">
        <v>0</v>
      </c>
      <c r="W52" s="96">
        <v>0</v>
      </c>
      <c r="X52" s="134">
        <v>0</v>
      </c>
    </row>
    <row r="53" spans="2:24" ht="0" hidden="1" customHeight="1" x14ac:dyDescent="0.2">
      <c r="C53" s="70"/>
      <c r="D53" s="293" t="str">
        <f>$D$13</f>
        <v>year 2021</v>
      </c>
      <c r="E53" s="319">
        <f t="shared" si="5"/>
        <v>0</v>
      </c>
      <c r="F53" s="72">
        <v>0</v>
      </c>
      <c r="G53" s="136">
        <v>0</v>
      </c>
      <c r="H53" s="137">
        <v>0</v>
      </c>
      <c r="I53" s="137">
        <v>0</v>
      </c>
      <c r="J53" s="138">
        <v>0</v>
      </c>
      <c r="K53" s="136">
        <v>0</v>
      </c>
      <c r="L53" s="137">
        <v>0</v>
      </c>
      <c r="M53" s="137">
        <v>0</v>
      </c>
      <c r="N53" s="274">
        <v>0</v>
      </c>
      <c r="O53" s="310">
        <f t="shared" si="3"/>
        <v>0</v>
      </c>
      <c r="P53" s="137">
        <v>0</v>
      </c>
      <c r="Q53" s="137">
        <v>0</v>
      </c>
      <c r="R53" s="137">
        <v>0</v>
      </c>
      <c r="S53" s="140">
        <v>0</v>
      </c>
      <c r="T53" s="139">
        <f t="shared" si="4"/>
        <v>0</v>
      </c>
      <c r="U53" s="137">
        <v>0</v>
      </c>
      <c r="V53" s="137">
        <v>0</v>
      </c>
      <c r="W53" s="137">
        <v>0</v>
      </c>
      <c r="X53" s="140">
        <v>0</v>
      </c>
    </row>
    <row r="54" spans="2:24" ht="0" hidden="1" customHeight="1" x14ac:dyDescent="0.2">
      <c r="B54" t="s">
        <v>126</v>
      </c>
      <c r="C54" s="94" t="s">
        <v>127</v>
      </c>
      <c r="D54" s="292" t="str">
        <f>$D$12</f>
        <v>year 2022</v>
      </c>
      <c r="E54" s="318">
        <f t="shared" si="5"/>
        <v>0</v>
      </c>
      <c r="F54" s="72">
        <v>0</v>
      </c>
      <c r="G54" s="132">
        <v>0</v>
      </c>
      <c r="H54" s="96">
        <v>0</v>
      </c>
      <c r="I54" s="96">
        <v>0</v>
      </c>
      <c r="J54" s="97">
        <v>0</v>
      </c>
      <c r="K54" s="132">
        <v>0</v>
      </c>
      <c r="L54" s="96">
        <v>0</v>
      </c>
      <c r="M54" s="96">
        <v>0</v>
      </c>
      <c r="N54" s="272">
        <v>0</v>
      </c>
      <c r="O54" s="298">
        <f t="shared" si="3"/>
        <v>0</v>
      </c>
      <c r="P54" s="96">
        <v>0</v>
      </c>
      <c r="Q54" s="96">
        <v>0</v>
      </c>
      <c r="R54" s="96">
        <v>0</v>
      </c>
      <c r="S54" s="134">
        <v>0</v>
      </c>
      <c r="T54" s="133">
        <f t="shared" si="4"/>
        <v>0</v>
      </c>
      <c r="U54" s="96">
        <v>0</v>
      </c>
      <c r="V54" s="96">
        <v>0</v>
      </c>
      <c r="W54" s="96">
        <v>0</v>
      </c>
      <c r="X54" s="134">
        <v>0</v>
      </c>
    </row>
    <row r="55" spans="2:24" ht="0" hidden="1" customHeight="1" x14ac:dyDescent="0.2">
      <c r="C55" s="70"/>
      <c r="D55" s="293" t="str">
        <f>$D$13</f>
        <v>year 2021</v>
      </c>
      <c r="E55" s="319">
        <f t="shared" si="5"/>
        <v>0</v>
      </c>
      <c r="F55" s="72">
        <v>0</v>
      </c>
      <c r="G55" s="136">
        <v>0</v>
      </c>
      <c r="H55" s="137">
        <v>0</v>
      </c>
      <c r="I55" s="137">
        <v>0</v>
      </c>
      <c r="J55" s="138">
        <v>0</v>
      </c>
      <c r="K55" s="136">
        <v>0</v>
      </c>
      <c r="L55" s="137">
        <v>0</v>
      </c>
      <c r="M55" s="137">
        <v>0</v>
      </c>
      <c r="N55" s="274">
        <v>0</v>
      </c>
      <c r="O55" s="310">
        <f t="shared" si="3"/>
        <v>0</v>
      </c>
      <c r="P55" s="137">
        <v>0</v>
      </c>
      <c r="Q55" s="137">
        <v>0</v>
      </c>
      <c r="R55" s="137">
        <v>0</v>
      </c>
      <c r="S55" s="140">
        <v>0</v>
      </c>
      <c r="T55" s="139">
        <f t="shared" si="4"/>
        <v>0</v>
      </c>
      <c r="U55" s="137">
        <v>0</v>
      </c>
      <c r="V55" s="137">
        <v>0</v>
      </c>
      <c r="W55" s="137">
        <v>0</v>
      </c>
      <c r="X55" s="140">
        <v>0</v>
      </c>
    </row>
    <row r="56" spans="2:24" ht="0" hidden="1" customHeight="1" x14ac:dyDescent="0.2">
      <c r="B56" t="s">
        <v>128</v>
      </c>
      <c r="C56" s="94" t="s">
        <v>129</v>
      </c>
      <c r="D56" s="292" t="str">
        <f>$D$12</f>
        <v>year 2022</v>
      </c>
      <c r="E56" s="318">
        <f t="shared" si="5"/>
        <v>0</v>
      </c>
      <c r="F56" s="72">
        <v>0</v>
      </c>
      <c r="G56" s="132">
        <v>0</v>
      </c>
      <c r="H56" s="96">
        <v>0</v>
      </c>
      <c r="I56" s="96">
        <v>0</v>
      </c>
      <c r="J56" s="97">
        <v>0</v>
      </c>
      <c r="K56" s="132">
        <v>0</v>
      </c>
      <c r="L56" s="96">
        <v>0</v>
      </c>
      <c r="M56" s="96">
        <v>0</v>
      </c>
      <c r="N56" s="272">
        <v>0</v>
      </c>
      <c r="O56" s="298">
        <f t="shared" ref="O56:O87" si="6">SUM(P56:S56)</f>
        <v>0</v>
      </c>
      <c r="P56" s="96">
        <v>0</v>
      </c>
      <c r="Q56" s="96">
        <v>0</v>
      </c>
      <c r="R56" s="96">
        <v>0</v>
      </c>
      <c r="S56" s="134">
        <v>0</v>
      </c>
      <c r="T56" s="133">
        <f t="shared" ref="T56:T87" si="7">SUM(U56:X56)</f>
        <v>0</v>
      </c>
      <c r="U56" s="96">
        <v>0</v>
      </c>
      <c r="V56" s="96">
        <v>0</v>
      </c>
      <c r="W56" s="96">
        <v>0</v>
      </c>
      <c r="X56" s="134">
        <v>0</v>
      </c>
    </row>
    <row r="57" spans="2:24" ht="0" hidden="1" customHeight="1" x14ac:dyDescent="0.2">
      <c r="C57" s="70"/>
      <c r="D57" s="293" t="str">
        <f>$D$13</f>
        <v>year 2021</v>
      </c>
      <c r="E57" s="319">
        <f t="shared" si="5"/>
        <v>0</v>
      </c>
      <c r="F57" s="72">
        <v>0</v>
      </c>
      <c r="G57" s="136">
        <v>0</v>
      </c>
      <c r="H57" s="137">
        <v>0</v>
      </c>
      <c r="I57" s="137">
        <v>0</v>
      </c>
      <c r="J57" s="138">
        <v>0</v>
      </c>
      <c r="K57" s="136">
        <v>0</v>
      </c>
      <c r="L57" s="137">
        <v>0</v>
      </c>
      <c r="M57" s="137">
        <v>0</v>
      </c>
      <c r="N57" s="274">
        <v>0</v>
      </c>
      <c r="O57" s="310">
        <f t="shared" si="6"/>
        <v>0</v>
      </c>
      <c r="P57" s="137">
        <v>0</v>
      </c>
      <c r="Q57" s="137">
        <v>0</v>
      </c>
      <c r="R57" s="137">
        <v>0</v>
      </c>
      <c r="S57" s="140">
        <v>0</v>
      </c>
      <c r="T57" s="139">
        <f t="shared" si="7"/>
        <v>0</v>
      </c>
      <c r="U57" s="137">
        <v>0</v>
      </c>
      <c r="V57" s="137">
        <v>0</v>
      </c>
      <c r="W57" s="137">
        <v>0</v>
      </c>
      <c r="X57" s="140">
        <v>0</v>
      </c>
    </row>
    <row r="58" spans="2:24" ht="0" hidden="1" customHeight="1" x14ac:dyDescent="0.2">
      <c r="B58" t="s">
        <v>130</v>
      </c>
      <c r="C58" s="94" t="s">
        <v>131</v>
      </c>
      <c r="D58" s="292" t="str">
        <f>$D$12</f>
        <v>year 2022</v>
      </c>
      <c r="E58" s="318">
        <f t="shared" si="5"/>
        <v>0</v>
      </c>
      <c r="F58" s="72">
        <v>0</v>
      </c>
      <c r="G58" s="132">
        <v>0</v>
      </c>
      <c r="H58" s="96">
        <v>0</v>
      </c>
      <c r="I58" s="96">
        <v>0</v>
      </c>
      <c r="J58" s="97">
        <v>0</v>
      </c>
      <c r="K58" s="132">
        <v>0</v>
      </c>
      <c r="L58" s="96">
        <v>0</v>
      </c>
      <c r="M58" s="96">
        <v>0</v>
      </c>
      <c r="N58" s="272">
        <v>0</v>
      </c>
      <c r="O58" s="298">
        <f t="shared" si="6"/>
        <v>0</v>
      </c>
      <c r="P58" s="96">
        <v>0</v>
      </c>
      <c r="Q58" s="96">
        <v>0</v>
      </c>
      <c r="R58" s="96">
        <v>0</v>
      </c>
      <c r="S58" s="134">
        <v>0</v>
      </c>
      <c r="T58" s="133">
        <f t="shared" si="7"/>
        <v>0</v>
      </c>
      <c r="U58" s="96">
        <v>0</v>
      </c>
      <c r="V58" s="96">
        <v>0</v>
      </c>
      <c r="W58" s="96">
        <v>0</v>
      </c>
      <c r="X58" s="134">
        <v>0</v>
      </c>
    </row>
    <row r="59" spans="2:24" ht="0" hidden="1" customHeight="1" x14ac:dyDescent="0.2">
      <c r="C59" s="70"/>
      <c r="D59" s="293" t="str">
        <f>$D$13</f>
        <v>year 2021</v>
      </c>
      <c r="E59" s="319">
        <f t="shared" si="5"/>
        <v>0</v>
      </c>
      <c r="F59" s="72">
        <v>0</v>
      </c>
      <c r="G59" s="136">
        <v>0</v>
      </c>
      <c r="H59" s="137">
        <v>0</v>
      </c>
      <c r="I59" s="137">
        <v>0</v>
      </c>
      <c r="J59" s="138">
        <v>0</v>
      </c>
      <c r="K59" s="136">
        <v>0</v>
      </c>
      <c r="L59" s="137">
        <v>0</v>
      </c>
      <c r="M59" s="137">
        <v>0</v>
      </c>
      <c r="N59" s="274">
        <v>0</v>
      </c>
      <c r="O59" s="310">
        <f t="shared" si="6"/>
        <v>0</v>
      </c>
      <c r="P59" s="137">
        <v>0</v>
      </c>
      <c r="Q59" s="137">
        <v>0</v>
      </c>
      <c r="R59" s="137">
        <v>0</v>
      </c>
      <c r="S59" s="140">
        <v>0</v>
      </c>
      <c r="T59" s="139">
        <f t="shared" si="7"/>
        <v>0</v>
      </c>
      <c r="U59" s="137">
        <v>0</v>
      </c>
      <c r="V59" s="137">
        <v>0</v>
      </c>
      <c r="W59" s="137">
        <v>0</v>
      </c>
      <c r="X59" s="140">
        <v>0</v>
      </c>
    </row>
    <row r="60" spans="2:24" ht="0" hidden="1" customHeight="1" x14ac:dyDescent="0.2">
      <c r="B60" t="s">
        <v>132</v>
      </c>
      <c r="C60" s="94" t="s">
        <v>133</v>
      </c>
      <c r="D60" s="292" t="str">
        <f>$D$12</f>
        <v>year 2022</v>
      </c>
      <c r="E60" s="318">
        <f t="shared" si="5"/>
        <v>0</v>
      </c>
      <c r="F60" s="72">
        <v>0</v>
      </c>
      <c r="G60" s="132">
        <v>0</v>
      </c>
      <c r="H60" s="96">
        <v>0</v>
      </c>
      <c r="I60" s="96">
        <v>0</v>
      </c>
      <c r="J60" s="97">
        <v>0</v>
      </c>
      <c r="K60" s="132">
        <v>0</v>
      </c>
      <c r="L60" s="96">
        <v>0</v>
      </c>
      <c r="M60" s="96">
        <v>0</v>
      </c>
      <c r="N60" s="272">
        <v>0</v>
      </c>
      <c r="O60" s="298">
        <f t="shared" si="6"/>
        <v>0</v>
      </c>
      <c r="P60" s="96">
        <v>0</v>
      </c>
      <c r="Q60" s="96">
        <v>0</v>
      </c>
      <c r="R60" s="96">
        <v>0</v>
      </c>
      <c r="S60" s="134">
        <v>0</v>
      </c>
      <c r="T60" s="133">
        <f t="shared" si="7"/>
        <v>0</v>
      </c>
      <c r="U60" s="96">
        <v>0</v>
      </c>
      <c r="V60" s="96">
        <v>0</v>
      </c>
      <c r="W60" s="96">
        <v>0</v>
      </c>
      <c r="X60" s="134">
        <v>0</v>
      </c>
    </row>
    <row r="61" spans="2:24" ht="0" hidden="1" customHeight="1" x14ac:dyDescent="0.2">
      <c r="C61" s="70"/>
      <c r="D61" s="293" t="str">
        <f>$D$13</f>
        <v>year 2021</v>
      </c>
      <c r="E61" s="319">
        <f t="shared" si="5"/>
        <v>0</v>
      </c>
      <c r="F61" s="72">
        <v>0</v>
      </c>
      <c r="G61" s="136">
        <v>0</v>
      </c>
      <c r="H61" s="137">
        <v>0</v>
      </c>
      <c r="I61" s="137">
        <v>0</v>
      </c>
      <c r="J61" s="138">
        <v>0</v>
      </c>
      <c r="K61" s="136">
        <v>0</v>
      </c>
      <c r="L61" s="137">
        <v>0</v>
      </c>
      <c r="M61" s="137">
        <v>0</v>
      </c>
      <c r="N61" s="274">
        <v>0</v>
      </c>
      <c r="O61" s="310">
        <f t="shared" si="6"/>
        <v>0</v>
      </c>
      <c r="P61" s="137">
        <v>0</v>
      </c>
      <c r="Q61" s="137">
        <v>0</v>
      </c>
      <c r="R61" s="137">
        <v>0</v>
      </c>
      <c r="S61" s="140">
        <v>0</v>
      </c>
      <c r="T61" s="139">
        <f t="shared" si="7"/>
        <v>0</v>
      </c>
      <c r="U61" s="137">
        <v>0</v>
      </c>
      <c r="V61" s="137">
        <v>0</v>
      </c>
      <c r="W61" s="137">
        <v>0</v>
      </c>
      <c r="X61" s="140">
        <v>0</v>
      </c>
    </row>
    <row r="62" spans="2:24" ht="0" hidden="1" customHeight="1" x14ac:dyDescent="0.2">
      <c r="B62" t="s">
        <v>134</v>
      </c>
      <c r="C62" s="94" t="s">
        <v>135</v>
      </c>
      <c r="D62" s="292" t="str">
        <f>$D$12</f>
        <v>year 2022</v>
      </c>
      <c r="E62" s="318">
        <f t="shared" si="5"/>
        <v>0</v>
      </c>
      <c r="F62" s="72">
        <v>0</v>
      </c>
      <c r="G62" s="132">
        <v>0</v>
      </c>
      <c r="H62" s="96">
        <v>0</v>
      </c>
      <c r="I62" s="96">
        <v>0</v>
      </c>
      <c r="J62" s="97">
        <v>0</v>
      </c>
      <c r="K62" s="132">
        <v>0</v>
      </c>
      <c r="L62" s="96">
        <v>0</v>
      </c>
      <c r="M62" s="96">
        <v>0</v>
      </c>
      <c r="N62" s="272">
        <v>0</v>
      </c>
      <c r="O62" s="298">
        <f t="shared" si="6"/>
        <v>0</v>
      </c>
      <c r="P62" s="96">
        <v>0</v>
      </c>
      <c r="Q62" s="96">
        <v>0</v>
      </c>
      <c r="R62" s="96">
        <v>0</v>
      </c>
      <c r="S62" s="134">
        <v>0</v>
      </c>
      <c r="T62" s="133">
        <f t="shared" si="7"/>
        <v>0</v>
      </c>
      <c r="U62" s="96">
        <v>0</v>
      </c>
      <c r="V62" s="96">
        <v>0</v>
      </c>
      <c r="W62" s="96">
        <v>0</v>
      </c>
      <c r="X62" s="134">
        <v>0</v>
      </c>
    </row>
    <row r="63" spans="2:24" ht="0" hidden="1" customHeight="1" x14ac:dyDescent="0.2">
      <c r="C63" s="70"/>
      <c r="D63" s="293" t="str">
        <f>$D$13</f>
        <v>year 2021</v>
      </c>
      <c r="E63" s="319">
        <f t="shared" si="5"/>
        <v>0</v>
      </c>
      <c r="F63" s="72">
        <v>0</v>
      </c>
      <c r="G63" s="136">
        <v>0</v>
      </c>
      <c r="H63" s="137">
        <v>0</v>
      </c>
      <c r="I63" s="137">
        <v>0</v>
      </c>
      <c r="J63" s="138">
        <v>0</v>
      </c>
      <c r="K63" s="136">
        <v>0</v>
      </c>
      <c r="L63" s="137">
        <v>0</v>
      </c>
      <c r="M63" s="137">
        <v>0</v>
      </c>
      <c r="N63" s="274">
        <v>0</v>
      </c>
      <c r="O63" s="310">
        <f t="shared" si="6"/>
        <v>0</v>
      </c>
      <c r="P63" s="137">
        <v>0</v>
      </c>
      <c r="Q63" s="137">
        <v>0</v>
      </c>
      <c r="R63" s="137">
        <v>0</v>
      </c>
      <c r="S63" s="140">
        <v>0</v>
      </c>
      <c r="T63" s="139">
        <f t="shared" si="7"/>
        <v>0</v>
      </c>
      <c r="U63" s="137">
        <v>0</v>
      </c>
      <c r="V63" s="137">
        <v>0</v>
      </c>
      <c r="W63" s="137">
        <v>0</v>
      </c>
      <c r="X63" s="140">
        <v>0</v>
      </c>
    </row>
    <row r="64" spans="2:24" ht="0" hidden="1" customHeight="1" x14ac:dyDescent="0.2">
      <c r="B64" t="s">
        <v>136</v>
      </c>
      <c r="C64" s="94" t="s">
        <v>137</v>
      </c>
      <c r="D64" s="292" t="str">
        <f>$D$12</f>
        <v>year 2022</v>
      </c>
      <c r="E64" s="318">
        <f t="shared" si="5"/>
        <v>0</v>
      </c>
      <c r="F64" s="72">
        <v>0</v>
      </c>
      <c r="G64" s="132">
        <v>0</v>
      </c>
      <c r="H64" s="96">
        <v>0</v>
      </c>
      <c r="I64" s="96">
        <v>0</v>
      </c>
      <c r="J64" s="97">
        <v>0</v>
      </c>
      <c r="K64" s="132">
        <v>0</v>
      </c>
      <c r="L64" s="96">
        <v>0</v>
      </c>
      <c r="M64" s="96">
        <v>0</v>
      </c>
      <c r="N64" s="272">
        <v>0</v>
      </c>
      <c r="O64" s="298">
        <f t="shared" si="6"/>
        <v>0</v>
      </c>
      <c r="P64" s="96">
        <v>0</v>
      </c>
      <c r="Q64" s="96">
        <v>0</v>
      </c>
      <c r="R64" s="96">
        <v>0</v>
      </c>
      <c r="S64" s="134">
        <v>0</v>
      </c>
      <c r="T64" s="133">
        <f t="shared" si="7"/>
        <v>0</v>
      </c>
      <c r="U64" s="96">
        <v>0</v>
      </c>
      <c r="V64" s="96">
        <v>0</v>
      </c>
      <c r="W64" s="96">
        <v>0</v>
      </c>
      <c r="X64" s="134">
        <v>0</v>
      </c>
    </row>
    <row r="65" spans="2:24" ht="0" hidden="1" customHeight="1" x14ac:dyDescent="0.2">
      <c r="C65" s="70"/>
      <c r="D65" s="293" t="str">
        <f>$D$13</f>
        <v>year 2021</v>
      </c>
      <c r="E65" s="319">
        <f t="shared" si="5"/>
        <v>0</v>
      </c>
      <c r="F65" s="72">
        <v>0</v>
      </c>
      <c r="G65" s="136">
        <v>0</v>
      </c>
      <c r="H65" s="137">
        <v>0</v>
      </c>
      <c r="I65" s="137">
        <v>0</v>
      </c>
      <c r="J65" s="138">
        <v>0</v>
      </c>
      <c r="K65" s="136">
        <v>0</v>
      </c>
      <c r="L65" s="137">
        <v>0</v>
      </c>
      <c r="M65" s="137">
        <v>0</v>
      </c>
      <c r="N65" s="274">
        <v>0</v>
      </c>
      <c r="O65" s="310">
        <f t="shared" si="6"/>
        <v>0</v>
      </c>
      <c r="P65" s="137">
        <v>0</v>
      </c>
      <c r="Q65" s="137">
        <v>0</v>
      </c>
      <c r="R65" s="137">
        <v>0</v>
      </c>
      <c r="S65" s="140">
        <v>0</v>
      </c>
      <c r="T65" s="139">
        <f t="shared" si="7"/>
        <v>0</v>
      </c>
      <c r="U65" s="137">
        <v>0</v>
      </c>
      <c r="V65" s="137">
        <v>0</v>
      </c>
      <c r="W65" s="137">
        <v>0</v>
      </c>
      <c r="X65" s="140">
        <v>0</v>
      </c>
    </row>
    <row r="66" spans="2:24" ht="0" hidden="1" customHeight="1" x14ac:dyDescent="0.2">
      <c r="B66" t="s">
        <v>138</v>
      </c>
      <c r="C66" s="94" t="s">
        <v>139</v>
      </c>
      <c r="D66" s="292" t="str">
        <f>$D$12</f>
        <v>year 2022</v>
      </c>
      <c r="E66" s="318">
        <f t="shared" si="5"/>
        <v>0</v>
      </c>
      <c r="F66" s="72">
        <v>0</v>
      </c>
      <c r="G66" s="132">
        <v>0</v>
      </c>
      <c r="H66" s="96">
        <v>0</v>
      </c>
      <c r="I66" s="96">
        <v>0</v>
      </c>
      <c r="J66" s="97">
        <v>0</v>
      </c>
      <c r="K66" s="132">
        <v>0</v>
      </c>
      <c r="L66" s="96">
        <v>0</v>
      </c>
      <c r="M66" s="96">
        <v>0</v>
      </c>
      <c r="N66" s="272">
        <v>0</v>
      </c>
      <c r="O66" s="298">
        <f t="shared" si="6"/>
        <v>0</v>
      </c>
      <c r="P66" s="96">
        <v>0</v>
      </c>
      <c r="Q66" s="96">
        <v>0</v>
      </c>
      <c r="R66" s="96">
        <v>0</v>
      </c>
      <c r="S66" s="134">
        <v>0</v>
      </c>
      <c r="T66" s="133">
        <f t="shared" si="7"/>
        <v>0</v>
      </c>
      <c r="U66" s="96">
        <v>0</v>
      </c>
      <c r="V66" s="96">
        <v>0</v>
      </c>
      <c r="W66" s="96">
        <v>0</v>
      </c>
      <c r="X66" s="134">
        <v>0</v>
      </c>
    </row>
    <row r="67" spans="2:24" ht="0" hidden="1" customHeight="1" x14ac:dyDescent="0.2">
      <c r="C67" s="70"/>
      <c r="D67" s="293" t="str">
        <f>$D$13</f>
        <v>year 2021</v>
      </c>
      <c r="E67" s="319">
        <f t="shared" si="5"/>
        <v>0</v>
      </c>
      <c r="F67" s="72">
        <v>0</v>
      </c>
      <c r="G67" s="136">
        <v>0</v>
      </c>
      <c r="H67" s="137">
        <v>0</v>
      </c>
      <c r="I67" s="137">
        <v>0</v>
      </c>
      <c r="J67" s="138">
        <v>0</v>
      </c>
      <c r="K67" s="136">
        <v>0</v>
      </c>
      <c r="L67" s="137">
        <v>0</v>
      </c>
      <c r="M67" s="137">
        <v>0</v>
      </c>
      <c r="N67" s="274">
        <v>0</v>
      </c>
      <c r="O67" s="310">
        <f t="shared" si="6"/>
        <v>0</v>
      </c>
      <c r="P67" s="137">
        <v>0</v>
      </c>
      <c r="Q67" s="137">
        <v>0</v>
      </c>
      <c r="R67" s="137">
        <v>0</v>
      </c>
      <c r="S67" s="140">
        <v>0</v>
      </c>
      <c r="T67" s="139">
        <f t="shared" si="7"/>
        <v>0</v>
      </c>
      <c r="U67" s="137">
        <v>0</v>
      </c>
      <c r="V67" s="137">
        <v>0</v>
      </c>
      <c r="W67" s="137">
        <v>0</v>
      </c>
      <c r="X67" s="140">
        <v>0</v>
      </c>
    </row>
    <row r="68" spans="2:24" ht="0" hidden="1" customHeight="1" x14ac:dyDescent="0.2">
      <c r="B68" t="s">
        <v>140</v>
      </c>
      <c r="C68" s="94" t="s">
        <v>141</v>
      </c>
      <c r="D68" s="292" t="str">
        <f>$D$12</f>
        <v>year 2022</v>
      </c>
      <c r="E68" s="318">
        <f t="shared" si="5"/>
        <v>0</v>
      </c>
      <c r="F68" s="72">
        <v>0</v>
      </c>
      <c r="G68" s="132">
        <v>0</v>
      </c>
      <c r="H68" s="96">
        <v>0</v>
      </c>
      <c r="I68" s="96">
        <v>0</v>
      </c>
      <c r="J68" s="97">
        <v>0</v>
      </c>
      <c r="K68" s="132">
        <v>0</v>
      </c>
      <c r="L68" s="96">
        <v>0</v>
      </c>
      <c r="M68" s="96">
        <v>0</v>
      </c>
      <c r="N68" s="272">
        <v>0</v>
      </c>
      <c r="O68" s="298">
        <f t="shared" si="6"/>
        <v>0</v>
      </c>
      <c r="P68" s="96">
        <v>0</v>
      </c>
      <c r="Q68" s="96">
        <v>0</v>
      </c>
      <c r="R68" s="96">
        <v>0</v>
      </c>
      <c r="S68" s="134">
        <v>0</v>
      </c>
      <c r="T68" s="133">
        <f t="shared" si="7"/>
        <v>0</v>
      </c>
      <c r="U68" s="96">
        <v>0</v>
      </c>
      <c r="V68" s="96">
        <v>0</v>
      </c>
      <c r="W68" s="96">
        <v>0</v>
      </c>
      <c r="X68" s="134">
        <v>0</v>
      </c>
    </row>
    <row r="69" spans="2:24" ht="0" hidden="1" customHeight="1" x14ac:dyDescent="0.2">
      <c r="C69" s="70"/>
      <c r="D69" s="293" t="str">
        <f>$D$13</f>
        <v>year 2021</v>
      </c>
      <c r="E69" s="319">
        <f t="shared" si="5"/>
        <v>0</v>
      </c>
      <c r="F69" s="72">
        <v>0</v>
      </c>
      <c r="G69" s="136">
        <v>0</v>
      </c>
      <c r="H69" s="137">
        <v>0</v>
      </c>
      <c r="I69" s="137">
        <v>0</v>
      </c>
      <c r="J69" s="138">
        <v>0</v>
      </c>
      <c r="K69" s="136">
        <v>0</v>
      </c>
      <c r="L69" s="137">
        <v>0</v>
      </c>
      <c r="M69" s="137">
        <v>0</v>
      </c>
      <c r="N69" s="274">
        <v>0</v>
      </c>
      <c r="O69" s="310">
        <f t="shared" si="6"/>
        <v>0</v>
      </c>
      <c r="P69" s="137">
        <v>0</v>
      </c>
      <c r="Q69" s="137">
        <v>0</v>
      </c>
      <c r="R69" s="137">
        <v>0</v>
      </c>
      <c r="S69" s="140">
        <v>0</v>
      </c>
      <c r="T69" s="139">
        <f t="shared" si="7"/>
        <v>0</v>
      </c>
      <c r="U69" s="137">
        <v>0</v>
      </c>
      <c r="V69" s="137">
        <v>0</v>
      </c>
      <c r="W69" s="137">
        <v>0</v>
      </c>
      <c r="X69" s="140">
        <v>0</v>
      </c>
    </row>
    <row r="70" spans="2:24" ht="0" hidden="1" customHeight="1" x14ac:dyDescent="0.2">
      <c r="B70" t="s">
        <v>142</v>
      </c>
      <c r="C70" s="94" t="s">
        <v>143</v>
      </c>
      <c r="D70" s="292" t="str">
        <f>$D$12</f>
        <v>year 2022</v>
      </c>
      <c r="E70" s="318">
        <f t="shared" si="5"/>
        <v>0</v>
      </c>
      <c r="F70" s="72">
        <v>0</v>
      </c>
      <c r="G70" s="132">
        <v>0</v>
      </c>
      <c r="H70" s="96">
        <v>0</v>
      </c>
      <c r="I70" s="96">
        <v>0</v>
      </c>
      <c r="J70" s="97">
        <v>0</v>
      </c>
      <c r="K70" s="132">
        <v>0</v>
      </c>
      <c r="L70" s="96">
        <v>0</v>
      </c>
      <c r="M70" s="96">
        <v>0</v>
      </c>
      <c r="N70" s="272">
        <v>0</v>
      </c>
      <c r="O70" s="298">
        <f t="shared" si="6"/>
        <v>0</v>
      </c>
      <c r="P70" s="96">
        <v>0</v>
      </c>
      <c r="Q70" s="96">
        <v>0</v>
      </c>
      <c r="R70" s="96">
        <v>0</v>
      </c>
      <c r="S70" s="134">
        <v>0</v>
      </c>
      <c r="T70" s="133">
        <f t="shared" si="7"/>
        <v>0</v>
      </c>
      <c r="U70" s="96">
        <v>0</v>
      </c>
      <c r="V70" s="96">
        <v>0</v>
      </c>
      <c r="W70" s="96">
        <v>0</v>
      </c>
      <c r="X70" s="134">
        <v>0</v>
      </c>
    </row>
    <row r="71" spans="2:24" ht="0" hidden="1" customHeight="1" x14ac:dyDescent="0.2">
      <c r="C71" s="70"/>
      <c r="D71" s="293" t="str">
        <f>$D$13</f>
        <v>year 2021</v>
      </c>
      <c r="E71" s="319">
        <f t="shared" si="5"/>
        <v>0</v>
      </c>
      <c r="F71" s="72">
        <v>0</v>
      </c>
      <c r="G71" s="136">
        <v>0</v>
      </c>
      <c r="H71" s="137">
        <v>0</v>
      </c>
      <c r="I71" s="137">
        <v>0</v>
      </c>
      <c r="J71" s="138">
        <v>0</v>
      </c>
      <c r="K71" s="136">
        <v>0</v>
      </c>
      <c r="L71" s="137">
        <v>0</v>
      </c>
      <c r="M71" s="137">
        <v>0</v>
      </c>
      <c r="N71" s="274">
        <v>0</v>
      </c>
      <c r="O71" s="310">
        <f t="shared" si="6"/>
        <v>0</v>
      </c>
      <c r="P71" s="137">
        <v>0</v>
      </c>
      <c r="Q71" s="137">
        <v>0</v>
      </c>
      <c r="R71" s="137">
        <v>0</v>
      </c>
      <c r="S71" s="140">
        <v>0</v>
      </c>
      <c r="T71" s="139">
        <f t="shared" si="7"/>
        <v>0</v>
      </c>
      <c r="U71" s="137">
        <v>0</v>
      </c>
      <c r="V71" s="137">
        <v>0</v>
      </c>
      <c r="W71" s="137">
        <v>0</v>
      </c>
      <c r="X71" s="140">
        <v>0</v>
      </c>
    </row>
    <row r="72" spans="2:24" ht="0" hidden="1" customHeight="1" x14ac:dyDescent="0.2">
      <c r="B72" t="s">
        <v>144</v>
      </c>
      <c r="C72" s="94" t="s">
        <v>145</v>
      </c>
      <c r="D72" s="292" t="str">
        <f>$D$12</f>
        <v>year 2022</v>
      </c>
      <c r="E72" s="318">
        <f t="shared" si="5"/>
        <v>0</v>
      </c>
      <c r="F72" s="72">
        <v>0</v>
      </c>
      <c r="G72" s="132">
        <v>0</v>
      </c>
      <c r="H72" s="96">
        <v>0</v>
      </c>
      <c r="I72" s="96">
        <v>0</v>
      </c>
      <c r="J72" s="97">
        <v>0</v>
      </c>
      <c r="K72" s="132">
        <v>0</v>
      </c>
      <c r="L72" s="96">
        <v>0</v>
      </c>
      <c r="M72" s="96">
        <v>0</v>
      </c>
      <c r="N72" s="272">
        <v>0</v>
      </c>
      <c r="O72" s="298">
        <f t="shared" si="6"/>
        <v>0</v>
      </c>
      <c r="P72" s="96">
        <v>0</v>
      </c>
      <c r="Q72" s="96">
        <v>0</v>
      </c>
      <c r="R72" s="96">
        <v>0</v>
      </c>
      <c r="S72" s="134">
        <v>0</v>
      </c>
      <c r="T72" s="133">
        <f t="shared" si="7"/>
        <v>0</v>
      </c>
      <c r="U72" s="96">
        <v>0</v>
      </c>
      <c r="V72" s="96">
        <v>0</v>
      </c>
      <c r="W72" s="96">
        <v>0</v>
      </c>
      <c r="X72" s="134">
        <v>0</v>
      </c>
    </row>
    <row r="73" spans="2:24" ht="0" hidden="1" customHeight="1" x14ac:dyDescent="0.2">
      <c r="C73" s="70"/>
      <c r="D73" s="293" t="str">
        <f>$D$13</f>
        <v>year 2021</v>
      </c>
      <c r="E73" s="319">
        <f t="shared" si="5"/>
        <v>0</v>
      </c>
      <c r="F73" s="72">
        <v>0</v>
      </c>
      <c r="G73" s="136">
        <v>0</v>
      </c>
      <c r="H73" s="137">
        <v>0</v>
      </c>
      <c r="I73" s="137">
        <v>0</v>
      </c>
      <c r="J73" s="138">
        <v>0</v>
      </c>
      <c r="K73" s="136">
        <v>0</v>
      </c>
      <c r="L73" s="137">
        <v>0</v>
      </c>
      <c r="M73" s="137">
        <v>0</v>
      </c>
      <c r="N73" s="274">
        <v>0</v>
      </c>
      <c r="O73" s="310">
        <f t="shared" si="6"/>
        <v>0</v>
      </c>
      <c r="P73" s="137">
        <v>0</v>
      </c>
      <c r="Q73" s="137">
        <v>0</v>
      </c>
      <c r="R73" s="137">
        <v>0</v>
      </c>
      <c r="S73" s="140">
        <v>0</v>
      </c>
      <c r="T73" s="139">
        <f t="shared" si="7"/>
        <v>0</v>
      </c>
      <c r="U73" s="137">
        <v>0</v>
      </c>
      <c r="V73" s="137">
        <v>0</v>
      </c>
      <c r="W73" s="137">
        <v>0</v>
      </c>
      <c r="X73" s="140">
        <v>0</v>
      </c>
    </row>
    <row r="74" spans="2:24" ht="0" hidden="1" customHeight="1" x14ac:dyDescent="0.2">
      <c r="B74" t="s">
        <v>146</v>
      </c>
      <c r="C74" s="94" t="s">
        <v>147</v>
      </c>
      <c r="D74" s="292" t="str">
        <f>$D$12</f>
        <v>year 2022</v>
      </c>
      <c r="E74" s="318">
        <f t="shared" si="5"/>
        <v>0</v>
      </c>
      <c r="F74" s="72">
        <v>0</v>
      </c>
      <c r="G74" s="132">
        <v>0</v>
      </c>
      <c r="H74" s="96">
        <v>0</v>
      </c>
      <c r="I74" s="96">
        <v>0</v>
      </c>
      <c r="J74" s="97">
        <v>0</v>
      </c>
      <c r="K74" s="132">
        <v>0</v>
      </c>
      <c r="L74" s="96">
        <v>0</v>
      </c>
      <c r="M74" s="96">
        <v>0</v>
      </c>
      <c r="N74" s="272">
        <v>0</v>
      </c>
      <c r="O74" s="298">
        <f t="shared" si="6"/>
        <v>0</v>
      </c>
      <c r="P74" s="96">
        <v>0</v>
      </c>
      <c r="Q74" s="96">
        <v>0</v>
      </c>
      <c r="R74" s="96">
        <v>0</v>
      </c>
      <c r="S74" s="134">
        <v>0</v>
      </c>
      <c r="T74" s="133">
        <f t="shared" si="7"/>
        <v>0</v>
      </c>
      <c r="U74" s="96">
        <v>0</v>
      </c>
      <c r="V74" s="96">
        <v>0</v>
      </c>
      <c r="W74" s="96">
        <v>0</v>
      </c>
      <c r="X74" s="134">
        <v>0</v>
      </c>
    </row>
    <row r="75" spans="2:24" ht="0" hidden="1" customHeight="1" x14ac:dyDescent="0.2">
      <c r="C75" s="70"/>
      <c r="D75" s="293" t="str">
        <f>$D$13</f>
        <v>year 2021</v>
      </c>
      <c r="E75" s="319">
        <f t="shared" si="5"/>
        <v>0</v>
      </c>
      <c r="F75" s="72">
        <v>0</v>
      </c>
      <c r="G75" s="136">
        <v>0</v>
      </c>
      <c r="H75" s="137">
        <v>0</v>
      </c>
      <c r="I75" s="137">
        <v>0</v>
      </c>
      <c r="J75" s="138">
        <v>0</v>
      </c>
      <c r="K75" s="136">
        <v>0</v>
      </c>
      <c r="L75" s="137">
        <v>0</v>
      </c>
      <c r="M75" s="137">
        <v>0</v>
      </c>
      <c r="N75" s="274">
        <v>0</v>
      </c>
      <c r="O75" s="310">
        <f t="shared" si="6"/>
        <v>0</v>
      </c>
      <c r="P75" s="137">
        <v>0</v>
      </c>
      <c r="Q75" s="137">
        <v>0</v>
      </c>
      <c r="R75" s="137">
        <v>0</v>
      </c>
      <c r="S75" s="140">
        <v>0</v>
      </c>
      <c r="T75" s="139">
        <f t="shared" si="7"/>
        <v>0</v>
      </c>
      <c r="U75" s="137">
        <v>0</v>
      </c>
      <c r="V75" s="137">
        <v>0</v>
      </c>
      <c r="W75" s="137">
        <v>0</v>
      </c>
      <c r="X75" s="140">
        <v>0</v>
      </c>
    </row>
    <row r="76" spans="2:24" ht="0" hidden="1" customHeight="1" x14ac:dyDescent="0.2">
      <c r="B76" t="s">
        <v>148</v>
      </c>
      <c r="C76" s="94" t="s">
        <v>149</v>
      </c>
      <c r="D76" s="292" t="str">
        <f>$D$12</f>
        <v>year 2022</v>
      </c>
      <c r="E76" s="318">
        <f t="shared" ref="E76:E89" si="8">SUM(G76:N76)</f>
        <v>0</v>
      </c>
      <c r="F76" s="72">
        <v>0</v>
      </c>
      <c r="G76" s="132">
        <v>0</v>
      </c>
      <c r="H76" s="96">
        <v>0</v>
      </c>
      <c r="I76" s="96">
        <v>0</v>
      </c>
      <c r="J76" s="97">
        <v>0</v>
      </c>
      <c r="K76" s="132">
        <v>0</v>
      </c>
      <c r="L76" s="96">
        <v>0</v>
      </c>
      <c r="M76" s="96">
        <v>0</v>
      </c>
      <c r="N76" s="272">
        <v>0</v>
      </c>
      <c r="O76" s="298">
        <f t="shared" si="6"/>
        <v>0</v>
      </c>
      <c r="P76" s="96">
        <v>0</v>
      </c>
      <c r="Q76" s="96">
        <v>0</v>
      </c>
      <c r="R76" s="96">
        <v>0</v>
      </c>
      <c r="S76" s="134">
        <v>0</v>
      </c>
      <c r="T76" s="133">
        <f t="shared" si="7"/>
        <v>0</v>
      </c>
      <c r="U76" s="96">
        <v>0</v>
      </c>
      <c r="V76" s="96">
        <v>0</v>
      </c>
      <c r="W76" s="96">
        <v>0</v>
      </c>
      <c r="X76" s="134">
        <v>0</v>
      </c>
    </row>
    <row r="77" spans="2:24" ht="0" hidden="1" customHeight="1" x14ac:dyDescent="0.2">
      <c r="C77" s="70"/>
      <c r="D77" s="293" t="str">
        <f>$D$13</f>
        <v>year 2021</v>
      </c>
      <c r="E77" s="319">
        <f t="shared" si="8"/>
        <v>0</v>
      </c>
      <c r="F77" s="72">
        <v>0</v>
      </c>
      <c r="G77" s="136">
        <v>0</v>
      </c>
      <c r="H77" s="137">
        <v>0</v>
      </c>
      <c r="I77" s="137">
        <v>0</v>
      </c>
      <c r="J77" s="138">
        <v>0</v>
      </c>
      <c r="K77" s="136">
        <v>0</v>
      </c>
      <c r="L77" s="137">
        <v>0</v>
      </c>
      <c r="M77" s="137">
        <v>0</v>
      </c>
      <c r="N77" s="274">
        <v>0</v>
      </c>
      <c r="O77" s="310">
        <f t="shared" si="6"/>
        <v>0</v>
      </c>
      <c r="P77" s="137">
        <v>0</v>
      </c>
      <c r="Q77" s="137">
        <v>0</v>
      </c>
      <c r="R77" s="137">
        <v>0</v>
      </c>
      <c r="S77" s="140">
        <v>0</v>
      </c>
      <c r="T77" s="139">
        <f t="shared" si="7"/>
        <v>0</v>
      </c>
      <c r="U77" s="137">
        <v>0</v>
      </c>
      <c r="V77" s="137">
        <v>0</v>
      </c>
      <c r="W77" s="137">
        <v>0</v>
      </c>
      <c r="X77" s="140">
        <v>0</v>
      </c>
    </row>
    <row r="78" spans="2:24" ht="0" hidden="1" customHeight="1" x14ac:dyDescent="0.2">
      <c r="B78" t="s">
        <v>150</v>
      </c>
      <c r="C78" s="94" t="s">
        <v>151</v>
      </c>
      <c r="D78" s="292" t="str">
        <f>$D$12</f>
        <v>year 2022</v>
      </c>
      <c r="E78" s="318">
        <f t="shared" si="8"/>
        <v>0</v>
      </c>
      <c r="F78" s="72">
        <v>0</v>
      </c>
      <c r="G78" s="132">
        <v>0</v>
      </c>
      <c r="H78" s="96">
        <v>0</v>
      </c>
      <c r="I78" s="96">
        <v>0</v>
      </c>
      <c r="J78" s="97">
        <v>0</v>
      </c>
      <c r="K78" s="132">
        <v>0</v>
      </c>
      <c r="L78" s="96">
        <v>0</v>
      </c>
      <c r="M78" s="96">
        <v>0</v>
      </c>
      <c r="N78" s="272">
        <v>0</v>
      </c>
      <c r="O78" s="298">
        <f t="shared" si="6"/>
        <v>0</v>
      </c>
      <c r="P78" s="96">
        <v>0</v>
      </c>
      <c r="Q78" s="96">
        <v>0</v>
      </c>
      <c r="R78" s="96">
        <v>0</v>
      </c>
      <c r="S78" s="134">
        <v>0</v>
      </c>
      <c r="T78" s="133">
        <f t="shared" si="7"/>
        <v>0</v>
      </c>
      <c r="U78" s="96">
        <v>0</v>
      </c>
      <c r="V78" s="96">
        <v>0</v>
      </c>
      <c r="W78" s="96">
        <v>0</v>
      </c>
      <c r="X78" s="134">
        <v>0</v>
      </c>
    </row>
    <row r="79" spans="2:24" ht="0" hidden="1" customHeight="1" x14ac:dyDescent="0.2">
      <c r="C79" s="70"/>
      <c r="D79" s="293" t="str">
        <f>$D$13</f>
        <v>year 2021</v>
      </c>
      <c r="E79" s="319">
        <f t="shared" si="8"/>
        <v>0</v>
      </c>
      <c r="F79" s="72">
        <v>0</v>
      </c>
      <c r="G79" s="136">
        <v>0</v>
      </c>
      <c r="H79" s="137">
        <v>0</v>
      </c>
      <c r="I79" s="137">
        <v>0</v>
      </c>
      <c r="J79" s="138">
        <v>0</v>
      </c>
      <c r="K79" s="136">
        <v>0</v>
      </c>
      <c r="L79" s="137">
        <v>0</v>
      </c>
      <c r="M79" s="137">
        <v>0</v>
      </c>
      <c r="N79" s="274">
        <v>0</v>
      </c>
      <c r="O79" s="310">
        <f t="shared" si="6"/>
        <v>0</v>
      </c>
      <c r="P79" s="137">
        <v>0</v>
      </c>
      <c r="Q79" s="137">
        <v>0</v>
      </c>
      <c r="R79" s="137">
        <v>0</v>
      </c>
      <c r="S79" s="140">
        <v>0</v>
      </c>
      <c r="T79" s="139">
        <f t="shared" si="7"/>
        <v>0</v>
      </c>
      <c r="U79" s="137">
        <v>0</v>
      </c>
      <c r="V79" s="137">
        <v>0</v>
      </c>
      <c r="W79" s="137">
        <v>0</v>
      </c>
      <c r="X79" s="140">
        <v>0</v>
      </c>
    </row>
    <row r="80" spans="2:24" ht="0" hidden="1" customHeight="1" x14ac:dyDescent="0.2">
      <c r="B80" t="s">
        <v>152</v>
      </c>
      <c r="C80" s="94" t="s">
        <v>153</v>
      </c>
      <c r="D80" s="292" t="str">
        <f>$D$12</f>
        <v>year 2022</v>
      </c>
      <c r="E80" s="318">
        <f t="shared" si="8"/>
        <v>0</v>
      </c>
      <c r="F80" s="72">
        <v>0</v>
      </c>
      <c r="G80" s="132">
        <v>0</v>
      </c>
      <c r="H80" s="96">
        <v>0</v>
      </c>
      <c r="I80" s="96">
        <v>0</v>
      </c>
      <c r="J80" s="97">
        <v>0</v>
      </c>
      <c r="K80" s="132">
        <v>0</v>
      </c>
      <c r="L80" s="96">
        <v>0</v>
      </c>
      <c r="M80" s="96">
        <v>0</v>
      </c>
      <c r="N80" s="272">
        <v>0</v>
      </c>
      <c r="O80" s="298">
        <f t="shared" si="6"/>
        <v>0</v>
      </c>
      <c r="P80" s="96">
        <v>0</v>
      </c>
      <c r="Q80" s="96">
        <v>0</v>
      </c>
      <c r="R80" s="96">
        <v>0</v>
      </c>
      <c r="S80" s="134">
        <v>0</v>
      </c>
      <c r="T80" s="133">
        <f t="shared" si="7"/>
        <v>0</v>
      </c>
      <c r="U80" s="96">
        <v>0</v>
      </c>
      <c r="V80" s="96">
        <v>0</v>
      </c>
      <c r="W80" s="96">
        <v>0</v>
      </c>
      <c r="X80" s="134">
        <v>0</v>
      </c>
    </row>
    <row r="81" spans="2:24" ht="0" hidden="1" customHeight="1" x14ac:dyDescent="0.2">
      <c r="C81" s="70"/>
      <c r="D81" s="293" t="str">
        <f>$D$13</f>
        <v>year 2021</v>
      </c>
      <c r="E81" s="319">
        <f t="shared" si="8"/>
        <v>0</v>
      </c>
      <c r="F81" s="72">
        <v>0</v>
      </c>
      <c r="G81" s="136">
        <v>0</v>
      </c>
      <c r="H81" s="137">
        <v>0</v>
      </c>
      <c r="I81" s="137">
        <v>0</v>
      </c>
      <c r="J81" s="138">
        <v>0</v>
      </c>
      <c r="K81" s="136">
        <v>0</v>
      </c>
      <c r="L81" s="137">
        <v>0</v>
      </c>
      <c r="M81" s="137">
        <v>0</v>
      </c>
      <c r="N81" s="274">
        <v>0</v>
      </c>
      <c r="O81" s="310">
        <f t="shared" si="6"/>
        <v>0</v>
      </c>
      <c r="P81" s="137">
        <v>0</v>
      </c>
      <c r="Q81" s="137">
        <v>0</v>
      </c>
      <c r="R81" s="137">
        <v>0</v>
      </c>
      <c r="S81" s="140">
        <v>0</v>
      </c>
      <c r="T81" s="139">
        <f t="shared" si="7"/>
        <v>0</v>
      </c>
      <c r="U81" s="137">
        <v>0</v>
      </c>
      <c r="V81" s="137">
        <v>0</v>
      </c>
      <c r="W81" s="137">
        <v>0</v>
      </c>
      <c r="X81" s="140">
        <v>0</v>
      </c>
    </row>
    <row r="82" spans="2:24" ht="0" hidden="1" customHeight="1" x14ac:dyDescent="0.2">
      <c r="B82" t="s">
        <v>154</v>
      </c>
      <c r="C82" s="94" t="s">
        <v>155</v>
      </c>
      <c r="D82" s="292" t="str">
        <f>$D$12</f>
        <v>year 2022</v>
      </c>
      <c r="E82" s="318">
        <f t="shared" si="8"/>
        <v>0</v>
      </c>
      <c r="F82" s="72">
        <v>0</v>
      </c>
      <c r="G82" s="132">
        <v>0</v>
      </c>
      <c r="H82" s="96">
        <v>0</v>
      </c>
      <c r="I82" s="96">
        <v>0</v>
      </c>
      <c r="J82" s="97">
        <v>0</v>
      </c>
      <c r="K82" s="132">
        <v>0</v>
      </c>
      <c r="L82" s="96">
        <v>0</v>
      </c>
      <c r="M82" s="96">
        <v>0</v>
      </c>
      <c r="N82" s="272">
        <v>0</v>
      </c>
      <c r="O82" s="298">
        <f t="shared" si="6"/>
        <v>0</v>
      </c>
      <c r="P82" s="96">
        <v>0</v>
      </c>
      <c r="Q82" s="96">
        <v>0</v>
      </c>
      <c r="R82" s="96">
        <v>0</v>
      </c>
      <c r="S82" s="134">
        <v>0</v>
      </c>
      <c r="T82" s="133">
        <f t="shared" si="7"/>
        <v>0</v>
      </c>
      <c r="U82" s="96">
        <v>0</v>
      </c>
      <c r="V82" s="96">
        <v>0</v>
      </c>
      <c r="W82" s="96">
        <v>0</v>
      </c>
      <c r="X82" s="134">
        <v>0</v>
      </c>
    </row>
    <row r="83" spans="2:24" ht="0" hidden="1" customHeight="1" x14ac:dyDescent="0.2">
      <c r="C83" s="70"/>
      <c r="D83" s="293" t="str">
        <f>$D$13</f>
        <v>year 2021</v>
      </c>
      <c r="E83" s="319">
        <f t="shared" si="8"/>
        <v>0</v>
      </c>
      <c r="F83" s="72">
        <v>0</v>
      </c>
      <c r="G83" s="136">
        <v>0</v>
      </c>
      <c r="H83" s="137">
        <v>0</v>
      </c>
      <c r="I83" s="137">
        <v>0</v>
      </c>
      <c r="J83" s="138">
        <v>0</v>
      </c>
      <c r="K83" s="136">
        <v>0</v>
      </c>
      <c r="L83" s="137">
        <v>0</v>
      </c>
      <c r="M83" s="137">
        <v>0</v>
      </c>
      <c r="N83" s="274">
        <v>0</v>
      </c>
      <c r="O83" s="310">
        <f t="shared" si="6"/>
        <v>0</v>
      </c>
      <c r="P83" s="137">
        <v>0</v>
      </c>
      <c r="Q83" s="137">
        <v>0</v>
      </c>
      <c r="R83" s="137">
        <v>0</v>
      </c>
      <c r="S83" s="140">
        <v>0</v>
      </c>
      <c r="T83" s="139">
        <f t="shared" si="7"/>
        <v>0</v>
      </c>
      <c r="U83" s="137">
        <v>0</v>
      </c>
      <c r="V83" s="137">
        <v>0</v>
      </c>
      <c r="W83" s="137">
        <v>0</v>
      </c>
      <c r="X83" s="140">
        <v>0</v>
      </c>
    </row>
    <row r="84" spans="2:24" ht="0" hidden="1" customHeight="1" x14ac:dyDescent="0.2">
      <c r="B84" t="s">
        <v>156</v>
      </c>
      <c r="C84" s="94" t="s">
        <v>157</v>
      </c>
      <c r="D84" s="292" t="str">
        <f>$D$12</f>
        <v>year 2022</v>
      </c>
      <c r="E84" s="318">
        <f t="shared" si="8"/>
        <v>0</v>
      </c>
      <c r="F84" s="72">
        <v>0</v>
      </c>
      <c r="G84" s="132">
        <v>0</v>
      </c>
      <c r="H84" s="96">
        <v>0</v>
      </c>
      <c r="I84" s="96">
        <v>0</v>
      </c>
      <c r="J84" s="97">
        <v>0</v>
      </c>
      <c r="K84" s="132">
        <v>0</v>
      </c>
      <c r="L84" s="96">
        <v>0</v>
      </c>
      <c r="M84" s="96">
        <v>0</v>
      </c>
      <c r="N84" s="272">
        <v>0</v>
      </c>
      <c r="O84" s="298">
        <f t="shared" si="6"/>
        <v>0</v>
      </c>
      <c r="P84" s="96">
        <v>0</v>
      </c>
      <c r="Q84" s="96">
        <v>0</v>
      </c>
      <c r="R84" s="96">
        <v>0</v>
      </c>
      <c r="S84" s="134">
        <v>0</v>
      </c>
      <c r="T84" s="133">
        <f t="shared" si="7"/>
        <v>0</v>
      </c>
      <c r="U84" s="96">
        <v>0</v>
      </c>
      <c r="V84" s="96">
        <v>0</v>
      </c>
      <c r="W84" s="96">
        <v>0</v>
      </c>
      <c r="X84" s="134">
        <v>0</v>
      </c>
    </row>
    <row r="85" spans="2:24" ht="0" hidden="1" customHeight="1" x14ac:dyDescent="0.2">
      <c r="C85" s="70"/>
      <c r="D85" s="293" t="str">
        <f>$D$13</f>
        <v>year 2021</v>
      </c>
      <c r="E85" s="319">
        <f t="shared" si="8"/>
        <v>0</v>
      </c>
      <c r="F85" s="72">
        <v>0</v>
      </c>
      <c r="G85" s="136">
        <v>0</v>
      </c>
      <c r="H85" s="137">
        <v>0</v>
      </c>
      <c r="I85" s="137">
        <v>0</v>
      </c>
      <c r="J85" s="138">
        <v>0</v>
      </c>
      <c r="K85" s="136">
        <v>0</v>
      </c>
      <c r="L85" s="137">
        <v>0</v>
      </c>
      <c r="M85" s="137">
        <v>0</v>
      </c>
      <c r="N85" s="274">
        <v>0</v>
      </c>
      <c r="O85" s="310">
        <f t="shared" si="6"/>
        <v>0</v>
      </c>
      <c r="P85" s="137">
        <v>0</v>
      </c>
      <c r="Q85" s="137">
        <v>0</v>
      </c>
      <c r="R85" s="137">
        <v>0</v>
      </c>
      <c r="S85" s="140">
        <v>0</v>
      </c>
      <c r="T85" s="139">
        <f t="shared" si="7"/>
        <v>0</v>
      </c>
      <c r="U85" s="137">
        <v>0</v>
      </c>
      <c r="V85" s="137">
        <v>0</v>
      </c>
      <c r="W85" s="137">
        <v>0</v>
      </c>
      <c r="X85" s="140">
        <v>0</v>
      </c>
    </row>
    <row r="86" spans="2:24" ht="0" hidden="1" customHeight="1" x14ac:dyDescent="0.2">
      <c r="B86" t="s">
        <v>158</v>
      </c>
      <c r="C86" s="94" t="s">
        <v>159</v>
      </c>
      <c r="D86" s="292" t="str">
        <f>$D$12</f>
        <v>year 2022</v>
      </c>
      <c r="E86" s="318">
        <f t="shared" si="8"/>
        <v>0</v>
      </c>
      <c r="F86" s="72">
        <v>0</v>
      </c>
      <c r="G86" s="132">
        <v>0</v>
      </c>
      <c r="H86" s="96">
        <v>0</v>
      </c>
      <c r="I86" s="96">
        <v>0</v>
      </c>
      <c r="J86" s="97">
        <v>0</v>
      </c>
      <c r="K86" s="132">
        <v>0</v>
      </c>
      <c r="L86" s="96">
        <v>0</v>
      </c>
      <c r="M86" s="96">
        <v>0</v>
      </c>
      <c r="N86" s="272">
        <v>0</v>
      </c>
      <c r="O86" s="298">
        <f t="shared" si="6"/>
        <v>0</v>
      </c>
      <c r="P86" s="96">
        <v>0</v>
      </c>
      <c r="Q86" s="96">
        <v>0</v>
      </c>
      <c r="R86" s="96">
        <v>0</v>
      </c>
      <c r="S86" s="134">
        <v>0</v>
      </c>
      <c r="T86" s="133">
        <f t="shared" si="7"/>
        <v>0</v>
      </c>
      <c r="U86" s="96">
        <v>0</v>
      </c>
      <c r="V86" s="96">
        <v>0</v>
      </c>
      <c r="W86" s="96">
        <v>0</v>
      </c>
      <c r="X86" s="134">
        <v>0</v>
      </c>
    </row>
    <row r="87" spans="2:24" ht="0" hidden="1" customHeight="1" x14ac:dyDescent="0.2">
      <c r="C87" s="70"/>
      <c r="D87" s="293" t="str">
        <f>$D$13</f>
        <v>year 2021</v>
      </c>
      <c r="E87" s="319">
        <f t="shared" si="8"/>
        <v>0</v>
      </c>
      <c r="F87" s="72">
        <v>0</v>
      </c>
      <c r="G87" s="136">
        <v>0</v>
      </c>
      <c r="H87" s="137">
        <v>0</v>
      </c>
      <c r="I87" s="137">
        <v>0</v>
      </c>
      <c r="J87" s="138">
        <v>0</v>
      </c>
      <c r="K87" s="136">
        <v>0</v>
      </c>
      <c r="L87" s="137">
        <v>0</v>
      </c>
      <c r="M87" s="137">
        <v>0</v>
      </c>
      <c r="N87" s="274">
        <v>0</v>
      </c>
      <c r="O87" s="310">
        <f t="shared" si="6"/>
        <v>0</v>
      </c>
      <c r="P87" s="137">
        <v>0</v>
      </c>
      <c r="Q87" s="137">
        <v>0</v>
      </c>
      <c r="R87" s="137">
        <v>0</v>
      </c>
      <c r="S87" s="140">
        <v>0</v>
      </c>
      <c r="T87" s="139">
        <f t="shared" si="7"/>
        <v>0</v>
      </c>
      <c r="U87" s="137">
        <v>0</v>
      </c>
      <c r="V87" s="137">
        <v>0</v>
      </c>
      <c r="W87" s="137">
        <v>0</v>
      </c>
      <c r="X87" s="140">
        <v>0</v>
      </c>
    </row>
    <row r="88" spans="2:24" ht="0" hidden="1" customHeight="1" x14ac:dyDescent="0.2">
      <c r="B88" t="s">
        <v>160</v>
      </c>
      <c r="C88" s="94" t="s">
        <v>161</v>
      </c>
      <c r="D88" s="292" t="str">
        <f>$D$12</f>
        <v>year 2022</v>
      </c>
      <c r="E88" s="318">
        <f t="shared" si="8"/>
        <v>0</v>
      </c>
      <c r="F88" s="72">
        <v>0</v>
      </c>
      <c r="G88" s="132">
        <v>0</v>
      </c>
      <c r="H88" s="96">
        <v>0</v>
      </c>
      <c r="I88" s="96">
        <v>0</v>
      </c>
      <c r="J88" s="97">
        <v>0</v>
      </c>
      <c r="K88" s="132">
        <v>0</v>
      </c>
      <c r="L88" s="96">
        <v>0</v>
      </c>
      <c r="M88" s="96">
        <v>0</v>
      </c>
      <c r="N88" s="272">
        <v>0</v>
      </c>
      <c r="O88" s="298">
        <f t="shared" ref="O88:O89" si="9">SUM(P88:S88)</f>
        <v>0</v>
      </c>
      <c r="P88" s="96">
        <v>0</v>
      </c>
      <c r="Q88" s="96">
        <v>0</v>
      </c>
      <c r="R88" s="96">
        <v>0</v>
      </c>
      <c r="S88" s="134">
        <v>0</v>
      </c>
      <c r="T88" s="133">
        <f t="shared" ref="T88:T89" si="10">SUM(U88:X88)</f>
        <v>0</v>
      </c>
      <c r="U88" s="96">
        <v>0</v>
      </c>
      <c r="V88" s="96">
        <v>0</v>
      </c>
      <c r="W88" s="96">
        <v>0</v>
      </c>
      <c r="X88" s="134">
        <v>0</v>
      </c>
    </row>
    <row r="89" spans="2:24" ht="0" hidden="1" customHeight="1" x14ac:dyDescent="0.2">
      <c r="C89" s="324"/>
      <c r="D89" s="295" t="str">
        <f>$D$13</f>
        <v>year 2021</v>
      </c>
      <c r="E89" s="320">
        <f t="shared" si="8"/>
        <v>0</v>
      </c>
      <c r="F89" s="321">
        <v>0</v>
      </c>
      <c r="G89" s="322">
        <v>0</v>
      </c>
      <c r="H89" s="276">
        <v>0</v>
      </c>
      <c r="I89" s="276">
        <v>0</v>
      </c>
      <c r="J89" s="323">
        <v>0</v>
      </c>
      <c r="K89" s="322">
        <v>0</v>
      </c>
      <c r="L89" s="276">
        <v>0</v>
      </c>
      <c r="M89" s="276">
        <v>0</v>
      </c>
      <c r="N89" s="278">
        <v>0</v>
      </c>
      <c r="O89" s="311">
        <f t="shared" si="9"/>
        <v>0</v>
      </c>
      <c r="P89" s="144">
        <v>0</v>
      </c>
      <c r="Q89" s="144">
        <v>0</v>
      </c>
      <c r="R89" s="144">
        <v>0</v>
      </c>
      <c r="S89" s="147">
        <v>0</v>
      </c>
      <c r="T89" s="146">
        <f t="shared" si="10"/>
        <v>0</v>
      </c>
      <c r="U89" s="144">
        <v>0</v>
      </c>
      <c r="V89" s="144">
        <v>0</v>
      </c>
      <c r="W89" s="144">
        <v>0</v>
      </c>
      <c r="X89" s="147">
        <v>0</v>
      </c>
    </row>
    <row r="90" spans="2:24" ht="20.100000000000001" customHeight="1" x14ac:dyDescent="0.2">
      <c r="C90" s="52"/>
    </row>
    <row r="91" spans="2:24" ht="12.75" customHeight="1" x14ac:dyDescent="0.2">
      <c r="C91" s="52"/>
    </row>
    <row r="92" spans="2:24" ht="12.75" customHeight="1" x14ac:dyDescent="0.2">
      <c r="C92" s="52"/>
    </row>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86" customWidth="1"/>
    <col min="2" max="2" width="11.5703125" style="11" hidden="1" customWidth="1"/>
    <col min="3" max="3" width="26.7109375" style="386" customWidth="1"/>
    <col min="4" max="4" width="11.42578125" style="386" customWidth="1"/>
    <col min="5" max="14" width="11.5703125" style="386" hidden="1" customWidth="1"/>
    <col min="15" max="16" width="11.42578125" style="386" customWidth="1"/>
    <col min="17" max="17" width="12.28515625" style="386" customWidth="1"/>
    <col min="18" max="18" width="12.140625" style="386" customWidth="1"/>
    <col min="19" max="24" width="11.42578125" style="386" customWidth="1"/>
    <col min="25" max="25" width="0.85546875" style="386" customWidth="1"/>
    <col min="26" max="257" width="11.42578125" style="386" customWidth="1"/>
    <col min="258" max="1025" width="11.42578125" style="390" customWidth="1"/>
  </cols>
  <sheetData>
    <row r="1" spans="2:24" ht="2.25" customHeight="1" x14ac:dyDescent="0.2"/>
    <row r="2" spans="2:24" ht="12.75" customHeight="1" x14ac:dyDescent="0.2">
      <c r="C2" s="11" t="s">
        <v>173</v>
      </c>
    </row>
    <row r="3" spans="2:24" ht="12.75" customHeight="1" x14ac:dyDescent="0.2">
      <c r="C3" s="396"/>
    </row>
    <row r="4" spans="2:24" ht="12.75" customHeight="1" x14ac:dyDescent="0.2">
      <c r="C4" s="411" t="s">
        <v>69</v>
      </c>
      <c r="D4" s="77"/>
      <c r="E4" s="77"/>
      <c r="F4" s="77"/>
      <c r="G4" s="77"/>
      <c r="H4" s="77"/>
      <c r="I4" s="77"/>
      <c r="J4" s="77"/>
      <c r="K4" s="77"/>
      <c r="L4" s="77"/>
      <c r="M4" s="77"/>
      <c r="N4" s="77"/>
      <c r="O4" s="77"/>
      <c r="R4" s="77"/>
    </row>
    <row r="5" spans="2:24" ht="12.75" customHeight="1" x14ac:dyDescent="0.2">
      <c r="C5" s="411" t="s">
        <v>67</v>
      </c>
      <c r="D5" s="101"/>
      <c r="E5" s="101"/>
      <c r="F5" s="101"/>
      <c r="G5" s="102"/>
      <c r="H5" s="103"/>
      <c r="I5" s="103"/>
      <c r="J5" s="103"/>
      <c r="K5" s="102"/>
      <c r="L5" s="103"/>
      <c r="M5" s="103"/>
      <c r="N5" s="103"/>
      <c r="O5" s="103"/>
      <c r="P5" s="36"/>
      <c r="Q5" s="36"/>
      <c r="R5" s="103"/>
      <c r="S5" s="36"/>
    </row>
    <row r="6" spans="2:24" ht="15" customHeight="1" x14ac:dyDescent="0.2">
      <c r="C6" s="411" t="str">
        <f>UebInstitutQuartal</f>
        <v>Q3 2022</v>
      </c>
      <c r="D6" s="36"/>
      <c r="E6" s="36"/>
      <c r="F6" s="36"/>
      <c r="G6" s="36"/>
      <c r="H6" s="36"/>
      <c r="I6" s="36"/>
      <c r="J6" s="36"/>
      <c r="K6" s="36"/>
      <c r="L6" s="36"/>
      <c r="M6" s="36"/>
      <c r="N6" s="36"/>
      <c r="O6" s="36"/>
      <c r="P6" s="36"/>
      <c r="Q6" s="36"/>
      <c r="R6" s="36"/>
      <c r="S6" s="36"/>
    </row>
    <row r="7" spans="2:24" ht="24.95" customHeight="1" x14ac:dyDescent="0.2">
      <c r="C7" s="36"/>
      <c r="D7" s="36"/>
      <c r="E7" s="36"/>
      <c r="F7" s="36"/>
      <c r="G7" s="36"/>
      <c r="H7" s="36"/>
      <c r="I7" s="36"/>
      <c r="J7" s="36"/>
      <c r="K7" s="36"/>
      <c r="L7" s="36"/>
      <c r="M7" s="36"/>
      <c r="N7" s="36"/>
      <c r="O7" s="36"/>
      <c r="P7" s="36"/>
      <c r="Q7" s="36"/>
      <c r="R7" s="36"/>
      <c r="S7" s="36"/>
    </row>
    <row r="8" spans="2:24" ht="22.5" customHeight="1" x14ac:dyDescent="0.2">
      <c r="C8" s="36"/>
      <c r="D8" s="36"/>
      <c r="E8" s="104" t="s">
        <v>174</v>
      </c>
      <c r="F8" s="105"/>
      <c r="G8" s="106"/>
      <c r="H8" s="106"/>
      <c r="I8" s="106"/>
      <c r="J8" s="106"/>
      <c r="K8" s="106"/>
      <c r="L8" s="106"/>
      <c r="M8" s="106"/>
      <c r="N8" s="106"/>
      <c r="O8" s="416" t="s">
        <v>175</v>
      </c>
      <c r="P8" s="418"/>
      <c r="Q8" s="418"/>
      <c r="R8" s="418"/>
      <c r="S8" s="420"/>
      <c r="T8" s="477" t="s">
        <v>176</v>
      </c>
      <c r="U8" s="478"/>
      <c r="V8" s="478"/>
      <c r="W8" s="478"/>
      <c r="X8" s="479"/>
    </row>
    <row r="9" spans="2:24" ht="12.75" customHeight="1" x14ac:dyDescent="0.2">
      <c r="C9" s="36"/>
      <c r="D9" s="36"/>
      <c r="E9" s="108" t="s">
        <v>177</v>
      </c>
      <c r="F9" s="109"/>
      <c r="G9" s="110" t="s">
        <v>178</v>
      </c>
      <c r="H9" s="91"/>
      <c r="I9" s="91"/>
      <c r="J9" s="91"/>
      <c r="K9" s="110" t="s">
        <v>179</v>
      </c>
      <c r="L9" s="91"/>
      <c r="M9" s="91"/>
      <c r="N9" s="91"/>
      <c r="O9" s="361" t="s">
        <v>54</v>
      </c>
      <c r="P9" s="260" t="s">
        <v>71</v>
      </c>
      <c r="Q9" s="261"/>
      <c r="R9" s="261"/>
      <c r="S9" s="262"/>
      <c r="T9" s="111" t="str">
        <f>O9</f>
        <v>Total</v>
      </c>
      <c r="U9" s="260" t="str">
        <f>P9</f>
        <v>thereof</v>
      </c>
      <c r="V9" s="261"/>
      <c r="W9" s="261"/>
      <c r="X9" s="362"/>
    </row>
    <row r="10" spans="2:24" s="114" customFormat="1" ht="33.6" customHeight="1" x14ac:dyDescent="0.2">
      <c r="B10" s="115"/>
      <c r="C10" s="116"/>
      <c r="D10" s="116"/>
      <c r="E10" s="117"/>
      <c r="F10" s="118" t="s">
        <v>180</v>
      </c>
      <c r="G10" s="119" t="s">
        <v>181</v>
      </c>
      <c r="H10" s="120" t="s">
        <v>182</v>
      </c>
      <c r="I10" s="120" t="s">
        <v>183</v>
      </c>
      <c r="J10" s="121" t="s">
        <v>184</v>
      </c>
      <c r="K10" s="119" t="s">
        <v>181</v>
      </c>
      <c r="L10" s="120" t="s">
        <v>182</v>
      </c>
      <c r="M10" s="120" t="s">
        <v>183</v>
      </c>
      <c r="N10" s="121" t="s">
        <v>184</v>
      </c>
      <c r="O10" s="363"/>
      <c r="P10" s="364" t="s">
        <v>83</v>
      </c>
      <c r="Q10" s="364" t="s">
        <v>170</v>
      </c>
      <c r="R10" s="364" t="s">
        <v>171</v>
      </c>
      <c r="S10" s="365" t="s">
        <v>172</v>
      </c>
      <c r="T10" s="366"/>
      <c r="U10" s="364" t="str">
        <f>P10</f>
        <v>State</v>
      </c>
      <c r="V10" s="364" t="str">
        <f>Q10</f>
        <v>Regional authorities</v>
      </c>
      <c r="W10" s="364" t="str">
        <f>R10</f>
        <v>Local authorities</v>
      </c>
      <c r="X10" s="367" t="str">
        <f>S10</f>
        <v>Other debtors</v>
      </c>
    </row>
    <row r="11" spans="2:24" ht="12.75" customHeight="1" x14ac:dyDescent="0.2">
      <c r="C11" s="296" t="s">
        <v>83</v>
      </c>
      <c r="D11" s="297" t="str">
        <f>AktQuartal</f>
        <v>Q3</v>
      </c>
      <c r="E11" s="325" t="str">
        <f>Einheit_Waehrung</f>
        <v>€ mn.</v>
      </c>
      <c r="F11" s="124" t="str">
        <f>E11</f>
        <v>€ mn.</v>
      </c>
      <c r="G11" s="125" t="str">
        <f>E11</f>
        <v>€ mn.</v>
      </c>
      <c r="H11" s="126" t="str">
        <f>E11</f>
        <v>€ mn.</v>
      </c>
      <c r="I11" s="126" t="str">
        <f>E11</f>
        <v>€ mn.</v>
      </c>
      <c r="J11" s="127" t="str">
        <f>E11</f>
        <v>€ mn.</v>
      </c>
      <c r="K11" s="125" t="str">
        <f>I11</f>
        <v>€ mn.</v>
      </c>
      <c r="L11" s="126" t="str">
        <f>I11</f>
        <v>€ mn.</v>
      </c>
      <c r="M11" s="126" t="str">
        <f>I11</f>
        <v>€ mn.</v>
      </c>
      <c r="N11" s="127" t="str">
        <f>I11</f>
        <v>€ mn.</v>
      </c>
      <c r="O11" s="268" t="str">
        <f>E11</f>
        <v>€ mn.</v>
      </c>
      <c r="P11" s="327" t="str">
        <f>O11</f>
        <v>€ mn.</v>
      </c>
      <c r="Q11" s="269" t="str">
        <f>O11</f>
        <v>€ mn.</v>
      </c>
      <c r="R11" s="269" t="str">
        <f>O11</f>
        <v>€ mn.</v>
      </c>
      <c r="S11" s="328" t="str">
        <f>O11</f>
        <v>€ mn.</v>
      </c>
      <c r="T11" s="329" t="str">
        <f>O11</f>
        <v>€ mn.</v>
      </c>
      <c r="U11" s="327" t="str">
        <f>T11</f>
        <v>€ mn.</v>
      </c>
      <c r="V11" s="269" t="str">
        <f>T11</f>
        <v>€ mn.</v>
      </c>
      <c r="W11" s="269" t="str">
        <f>T11</f>
        <v>€ mn.</v>
      </c>
      <c r="X11" s="270" t="str">
        <f>T11</f>
        <v>€ mn.</v>
      </c>
    </row>
    <row r="12" spans="2:24" ht="12.75" customHeight="1" x14ac:dyDescent="0.2">
      <c r="B12" s="11" t="s">
        <v>84</v>
      </c>
      <c r="C12" s="94" t="s">
        <v>85</v>
      </c>
      <c r="D12" s="292" t="str">
        <f>"year "&amp;AktJahr</f>
        <v>year 2022</v>
      </c>
      <c r="E12" s="150">
        <f t="shared" ref="E12:E43" si="0">SUM(G12:N12)</f>
        <v>0</v>
      </c>
      <c r="F12" s="62">
        <v>0</v>
      </c>
      <c r="G12" s="132">
        <v>0</v>
      </c>
      <c r="H12" s="96">
        <v>0</v>
      </c>
      <c r="I12" s="96">
        <v>0</v>
      </c>
      <c r="J12" s="97">
        <v>0</v>
      </c>
      <c r="K12" s="132">
        <v>0</v>
      </c>
      <c r="L12" s="96">
        <v>0</v>
      </c>
      <c r="M12" s="96">
        <v>0</v>
      </c>
      <c r="N12" s="97">
        <v>0</v>
      </c>
      <c r="O12" s="271">
        <f t="shared" ref="O12:O43" si="1">SUM(P12:S12)</f>
        <v>0</v>
      </c>
      <c r="P12" s="96">
        <v>0</v>
      </c>
      <c r="Q12" s="96">
        <v>0</v>
      </c>
      <c r="R12" s="96">
        <v>0</v>
      </c>
      <c r="S12" s="134">
        <v>0</v>
      </c>
      <c r="T12" s="133">
        <f t="shared" ref="T12:T43" si="2">SUM(U12:X12)</f>
        <v>0</v>
      </c>
      <c r="U12" s="96">
        <v>0</v>
      </c>
      <c r="V12" s="96">
        <v>0</v>
      </c>
      <c r="W12" s="96">
        <v>0</v>
      </c>
      <c r="X12" s="272">
        <v>0</v>
      </c>
    </row>
    <row r="13" spans="2:24" ht="12.75" customHeight="1" x14ac:dyDescent="0.2">
      <c r="C13" s="70"/>
      <c r="D13" s="293" t="str">
        <f>"year "&amp;(AktJahr-1)</f>
        <v>year 2021</v>
      </c>
      <c r="E13" s="154">
        <f t="shared" si="0"/>
        <v>0</v>
      </c>
      <c r="F13" s="72">
        <v>0</v>
      </c>
      <c r="G13" s="136">
        <v>0</v>
      </c>
      <c r="H13" s="137">
        <v>0</v>
      </c>
      <c r="I13" s="137">
        <v>0</v>
      </c>
      <c r="J13" s="138">
        <v>0</v>
      </c>
      <c r="K13" s="136">
        <v>0</v>
      </c>
      <c r="L13" s="137">
        <v>0</v>
      </c>
      <c r="M13" s="137">
        <v>0</v>
      </c>
      <c r="N13" s="138">
        <v>0</v>
      </c>
      <c r="O13" s="273">
        <f t="shared" si="1"/>
        <v>0</v>
      </c>
      <c r="P13" s="137">
        <v>0</v>
      </c>
      <c r="Q13" s="137">
        <v>0</v>
      </c>
      <c r="R13" s="137">
        <v>0</v>
      </c>
      <c r="S13" s="140">
        <v>0</v>
      </c>
      <c r="T13" s="139">
        <f t="shared" si="2"/>
        <v>0</v>
      </c>
      <c r="U13" s="137">
        <v>0</v>
      </c>
      <c r="V13" s="137">
        <v>0</v>
      </c>
      <c r="W13" s="137">
        <v>0</v>
      </c>
      <c r="X13" s="274">
        <v>0</v>
      </c>
    </row>
    <row r="14" spans="2:24" ht="12.75" customHeight="1" x14ac:dyDescent="0.2">
      <c r="B14" s="11" t="s">
        <v>86</v>
      </c>
      <c r="C14" s="94" t="s">
        <v>87</v>
      </c>
      <c r="D14" s="292" t="str">
        <f>$D$12</f>
        <v>year 2022</v>
      </c>
      <c r="E14" s="150">
        <f t="shared" si="0"/>
        <v>0</v>
      </c>
      <c r="F14" s="72">
        <v>0</v>
      </c>
      <c r="G14" s="132">
        <v>0</v>
      </c>
      <c r="H14" s="96">
        <v>0</v>
      </c>
      <c r="I14" s="96">
        <v>0</v>
      </c>
      <c r="J14" s="97">
        <v>0</v>
      </c>
      <c r="K14" s="132">
        <v>0</v>
      </c>
      <c r="L14" s="96">
        <v>0</v>
      </c>
      <c r="M14" s="96">
        <v>0</v>
      </c>
      <c r="N14" s="97">
        <v>0</v>
      </c>
      <c r="O14" s="271">
        <f t="shared" si="1"/>
        <v>0</v>
      </c>
      <c r="P14" s="96">
        <v>0</v>
      </c>
      <c r="Q14" s="96">
        <v>0</v>
      </c>
      <c r="R14" s="96">
        <v>0</v>
      </c>
      <c r="S14" s="134">
        <v>0</v>
      </c>
      <c r="T14" s="133">
        <f t="shared" si="2"/>
        <v>0</v>
      </c>
      <c r="U14" s="96">
        <v>0</v>
      </c>
      <c r="V14" s="96">
        <v>0</v>
      </c>
      <c r="W14" s="96">
        <v>0</v>
      </c>
      <c r="X14" s="272">
        <v>0</v>
      </c>
    </row>
    <row r="15" spans="2:24" ht="12.75" customHeight="1" x14ac:dyDescent="0.2">
      <c r="C15" s="70"/>
      <c r="D15" s="293" t="str">
        <f>$D$13</f>
        <v>year 2021</v>
      </c>
      <c r="E15" s="154">
        <f t="shared" si="0"/>
        <v>0</v>
      </c>
      <c r="F15" s="72">
        <v>0</v>
      </c>
      <c r="G15" s="136">
        <v>0</v>
      </c>
      <c r="H15" s="137">
        <v>0</v>
      </c>
      <c r="I15" s="137">
        <v>0</v>
      </c>
      <c r="J15" s="138">
        <v>0</v>
      </c>
      <c r="K15" s="136">
        <v>0</v>
      </c>
      <c r="L15" s="137">
        <v>0</v>
      </c>
      <c r="M15" s="137">
        <v>0</v>
      </c>
      <c r="N15" s="138">
        <v>0</v>
      </c>
      <c r="O15" s="273">
        <f t="shared" si="1"/>
        <v>0</v>
      </c>
      <c r="P15" s="137">
        <v>0</v>
      </c>
      <c r="Q15" s="137">
        <v>0</v>
      </c>
      <c r="R15" s="137">
        <v>0</v>
      </c>
      <c r="S15" s="140">
        <v>0</v>
      </c>
      <c r="T15" s="139">
        <f t="shared" si="2"/>
        <v>0</v>
      </c>
      <c r="U15" s="137">
        <v>0</v>
      </c>
      <c r="V15" s="137">
        <v>0</v>
      </c>
      <c r="W15" s="137">
        <v>0</v>
      </c>
      <c r="X15" s="274">
        <v>0</v>
      </c>
    </row>
    <row r="16" spans="2:24" ht="0" hidden="1" customHeight="1" x14ac:dyDescent="0.2">
      <c r="B16" s="100" t="s">
        <v>88</v>
      </c>
      <c r="C16" s="94" t="s">
        <v>89</v>
      </c>
      <c r="D16" s="292" t="str">
        <f>$D$12</f>
        <v>year 2022</v>
      </c>
      <c r="E16" s="150">
        <f t="shared" si="0"/>
        <v>0</v>
      </c>
      <c r="F16" s="72">
        <v>0</v>
      </c>
      <c r="G16" s="132">
        <v>0</v>
      </c>
      <c r="H16" s="96">
        <v>0</v>
      </c>
      <c r="I16" s="96">
        <v>0</v>
      </c>
      <c r="J16" s="97">
        <v>0</v>
      </c>
      <c r="K16" s="132">
        <v>0</v>
      </c>
      <c r="L16" s="96">
        <v>0</v>
      </c>
      <c r="M16" s="96">
        <v>0</v>
      </c>
      <c r="N16" s="97">
        <v>0</v>
      </c>
      <c r="O16" s="271">
        <f t="shared" si="1"/>
        <v>0</v>
      </c>
      <c r="P16" s="96">
        <v>0</v>
      </c>
      <c r="Q16" s="96">
        <v>0</v>
      </c>
      <c r="R16" s="96">
        <v>0</v>
      </c>
      <c r="S16" s="134">
        <v>0</v>
      </c>
      <c r="T16" s="133">
        <f t="shared" si="2"/>
        <v>0</v>
      </c>
      <c r="U16" s="96">
        <v>0</v>
      </c>
      <c r="V16" s="96">
        <v>0</v>
      </c>
      <c r="W16" s="96">
        <v>0</v>
      </c>
      <c r="X16" s="272">
        <v>0</v>
      </c>
    </row>
    <row r="17" spans="2:24" ht="0" hidden="1" customHeight="1" x14ac:dyDescent="0.2">
      <c r="C17" s="71"/>
      <c r="D17" s="293" t="str">
        <f>$D$13</f>
        <v>year 2021</v>
      </c>
      <c r="E17" s="154">
        <f t="shared" si="0"/>
        <v>0</v>
      </c>
      <c r="F17" s="72">
        <v>0</v>
      </c>
      <c r="G17" s="136">
        <v>0</v>
      </c>
      <c r="H17" s="137">
        <v>0</v>
      </c>
      <c r="I17" s="137">
        <v>0</v>
      </c>
      <c r="J17" s="138">
        <v>0</v>
      </c>
      <c r="K17" s="136">
        <v>0</v>
      </c>
      <c r="L17" s="137">
        <v>0</v>
      </c>
      <c r="M17" s="137">
        <v>0</v>
      </c>
      <c r="N17" s="138">
        <v>0</v>
      </c>
      <c r="O17" s="273">
        <f t="shared" si="1"/>
        <v>0</v>
      </c>
      <c r="P17" s="137">
        <v>0</v>
      </c>
      <c r="Q17" s="137">
        <v>0</v>
      </c>
      <c r="R17" s="137">
        <v>0</v>
      </c>
      <c r="S17" s="140">
        <v>0</v>
      </c>
      <c r="T17" s="139">
        <f t="shared" si="2"/>
        <v>0</v>
      </c>
      <c r="U17" s="137">
        <v>0</v>
      </c>
      <c r="V17" s="137">
        <v>0</v>
      </c>
      <c r="W17" s="137">
        <v>0</v>
      </c>
      <c r="X17" s="274">
        <v>0</v>
      </c>
    </row>
    <row r="18" spans="2:24" ht="0" hidden="1" customHeight="1" x14ac:dyDescent="0.2">
      <c r="B18" s="100" t="s">
        <v>90</v>
      </c>
      <c r="C18" s="94" t="s">
        <v>91</v>
      </c>
      <c r="D18" s="292" t="str">
        <f>$D$12</f>
        <v>year 2022</v>
      </c>
      <c r="E18" s="150">
        <f t="shared" si="0"/>
        <v>0</v>
      </c>
      <c r="F18" s="72">
        <v>0</v>
      </c>
      <c r="G18" s="132">
        <v>0</v>
      </c>
      <c r="H18" s="96">
        <v>0</v>
      </c>
      <c r="I18" s="96">
        <v>0</v>
      </c>
      <c r="J18" s="97">
        <v>0</v>
      </c>
      <c r="K18" s="132">
        <v>0</v>
      </c>
      <c r="L18" s="96">
        <v>0</v>
      </c>
      <c r="M18" s="96">
        <v>0</v>
      </c>
      <c r="N18" s="97">
        <v>0</v>
      </c>
      <c r="O18" s="271">
        <f t="shared" si="1"/>
        <v>0</v>
      </c>
      <c r="P18" s="96">
        <v>0</v>
      </c>
      <c r="Q18" s="96">
        <v>0</v>
      </c>
      <c r="R18" s="96">
        <v>0</v>
      </c>
      <c r="S18" s="134">
        <v>0</v>
      </c>
      <c r="T18" s="133">
        <f t="shared" si="2"/>
        <v>0</v>
      </c>
      <c r="U18" s="96">
        <v>0</v>
      </c>
      <c r="V18" s="96">
        <v>0</v>
      </c>
      <c r="W18" s="96">
        <v>0</v>
      </c>
      <c r="X18" s="272">
        <v>0</v>
      </c>
    </row>
    <row r="19" spans="2:24" ht="0" hidden="1" customHeight="1" x14ac:dyDescent="0.2">
      <c r="C19" s="70"/>
      <c r="D19" s="293" t="str">
        <f>$D$13</f>
        <v>year 2021</v>
      </c>
      <c r="E19" s="154">
        <f t="shared" si="0"/>
        <v>0</v>
      </c>
      <c r="F19" s="72">
        <v>0</v>
      </c>
      <c r="G19" s="136">
        <v>0</v>
      </c>
      <c r="H19" s="137">
        <v>0</v>
      </c>
      <c r="I19" s="137">
        <v>0</v>
      </c>
      <c r="J19" s="138">
        <v>0</v>
      </c>
      <c r="K19" s="136">
        <v>0</v>
      </c>
      <c r="L19" s="137">
        <v>0</v>
      </c>
      <c r="M19" s="137">
        <v>0</v>
      </c>
      <c r="N19" s="138">
        <v>0</v>
      </c>
      <c r="O19" s="273">
        <f t="shared" si="1"/>
        <v>0</v>
      </c>
      <c r="P19" s="137">
        <v>0</v>
      </c>
      <c r="Q19" s="137">
        <v>0</v>
      </c>
      <c r="R19" s="137">
        <v>0</v>
      </c>
      <c r="S19" s="140">
        <v>0</v>
      </c>
      <c r="T19" s="139">
        <f t="shared" si="2"/>
        <v>0</v>
      </c>
      <c r="U19" s="137">
        <v>0</v>
      </c>
      <c r="V19" s="137">
        <v>0</v>
      </c>
      <c r="W19" s="137">
        <v>0</v>
      </c>
      <c r="X19" s="274">
        <v>0</v>
      </c>
    </row>
    <row r="20" spans="2:24" ht="0" hidden="1" customHeight="1" x14ac:dyDescent="0.2">
      <c r="B20" s="100" t="s">
        <v>92</v>
      </c>
      <c r="C20" s="94" t="s">
        <v>93</v>
      </c>
      <c r="D20" s="292" t="str">
        <f>$D$12</f>
        <v>year 2022</v>
      </c>
      <c r="E20" s="150">
        <f t="shared" si="0"/>
        <v>0</v>
      </c>
      <c r="F20" s="72">
        <v>0</v>
      </c>
      <c r="G20" s="132">
        <v>0</v>
      </c>
      <c r="H20" s="96">
        <v>0</v>
      </c>
      <c r="I20" s="96">
        <v>0</v>
      </c>
      <c r="J20" s="97">
        <v>0</v>
      </c>
      <c r="K20" s="132">
        <v>0</v>
      </c>
      <c r="L20" s="96">
        <v>0</v>
      </c>
      <c r="M20" s="96">
        <v>0</v>
      </c>
      <c r="N20" s="97">
        <v>0</v>
      </c>
      <c r="O20" s="271">
        <f t="shared" si="1"/>
        <v>0</v>
      </c>
      <c r="P20" s="96">
        <v>0</v>
      </c>
      <c r="Q20" s="96">
        <v>0</v>
      </c>
      <c r="R20" s="96">
        <v>0</v>
      </c>
      <c r="S20" s="134">
        <v>0</v>
      </c>
      <c r="T20" s="133">
        <f t="shared" si="2"/>
        <v>0</v>
      </c>
      <c r="U20" s="96">
        <v>0</v>
      </c>
      <c r="V20" s="96">
        <v>0</v>
      </c>
      <c r="W20" s="96">
        <v>0</v>
      </c>
      <c r="X20" s="272">
        <v>0</v>
      </c>
    </row>
    <row r="21" spans="2:24" ht="0" hidden="1" customHeight="1" x14ac:dyDescent="0.2">
      <c r="C21" s="71"/>
      <c r="D21" s="293" t="str">
        <f>$D$13</f>
        <v>year 2021</v>
      </c>
      <c r="E21" s="154">
        <f t="shared" si="0"/>
        <v>0</v>
      </c>
      <c r="F21" s="72">
        <v>0</v>
      </c>
      <c r="G21" s="136">
        <v>0</v>
      </c>
      <c r="H21" s="137">
        <v>0</v>
      </c>
      <c r="I21" s="137">
        <v>0</v>
      </c>
      <c r="J21" s="138">
        <v>0</v>
      </c>
      <c r="K21" s="136">
        <v>0</v>
      </c>
      <c r="L21" s="137">
        <v>0</v>
      </c>
      <c r="M21" s="137">
        <v>0</v>
      </c>
      <c r="N21" s="138">
        <v>0</v>
      </c>
      <c r="O21" s="273">
        <f t="shared" si="1"/>
        <v>0</v>
      </c>
      <c r="P21" s="137">
        <v>0</v>
      </c>
      <c r="Q21" s="137">
        <v>0</v>
      </c>
      <c r="R21" s="137">
        <v>0</v>
      </c>
      <c r="S21" s="140">
        <v>0</v>
      </c>
      <c r="T21" s="139">
        <f t="shared" si="2"/>
        <v>0</v>
      </c>
      <c r="U21" s="137">
        <v>0</v>
      </c>
      <c r="V21" s="137">
        <v>0</v>
      </c>
      <c r="W21" s="137">
        <v>0</v>
      </c>
      <c r="X21" s="274">
        <v>0</v>
      </c>
    </row>
    <row r="22" spans="2:24" ht="0" hidden="1" customHeight="1" x14ac:dyDescent="0.2">
      <c r="B22" t="s">
        <v>94</v>
      </c>
      <c r="C22" s="94" t="s">
        <v>95</v>
      </c>
      <c r="D22" s="292" t="str">
        <f>$D$12</f>
        <v>year 2022</v>
      </c>
      <c r="E22" s="150">
        <f t="shared" si="0"/>
        <v>0</v>
      </c>
      <c r="F22" s="72">
        <v>0</v>
      </c>
      <c r="G22" s="132">
        <v>0</v>
      </c>
      <c r="H22" s="96">
        <v>0</v>
      </c>
      <c r="I22" s="96">
        <v>0</v>
      </c>
      <c r="J22" s="97">
        <v>0</v>
      </c>
      <c r="K22" s="132">
        <v>0</v>
      </c>
      <c r="L22" s="96">
        <v>0</v>
      </c>
      <c r="M22" s="96">
        <v>0</v>
      </c>
      <c r="N22" s="97">
        <v>0</v>
      </c>
      <c r="O22" s="271">
        <f t="shared" si="1"/>
        <v>0</v>
      </c>
      <c r="P22" s="96">
        <v>0</v>
      </c>
      <c r="Q22" s="96">
        <v>0</v>
      </c>
      <c r="R22" s="96">
        <v>0</v>
      </c>
      <c r="S22" s="134">
        <v>0</v>
      </c>
      <c r="T22" s="133">
        <f t="shared" si="2"/>
        <v>0</v>
      </c>
      <c r="U22" s="96">
        <v>0</v>
      </c>
      <c r="V22" s="96">
        <v>0</v>
      </c>
      <c r="W22" s="96">
        <v>0</v>
      </c>
      <c r="X22" s="272">
        <v>0</v>
      </c>
    </row>
    <row r="23" spans="2:24" ht="0" hidden="1" customHeight="1" x14ac:dyDescent="0.2">
      <c r="C23" s="71"/>
      <c r="D23" s="293" t="str">
        <f>$D$13</f>
        <v>year 2021</v>
      </c>
      <c r="E23" s="154">
        <f t="shared" si="0"/>
        <v>0</v>
      </c>
      <c r="F23" s="72">
        <v>0</v>
      </c>
      <c r="G23" s="136">
        <v>0</v>
      </c>
      <c r="H23" s="137">
        <v>0</v>
      </c>
      <c r="I23" s="137">
        <v>0</v>
      </c>
      <c r="J23" s="138">
        <v>0</v>
      </c>
      <c r="K23" s="136">
        <v>0</v>
      </c>
      <c r="L23" s="137">
        <v>0</v>
      </c>
      <c r="M23" s="137">
        <v>0</v>
      </c>
      <c r="N23" s="138">
        <v>0</v>
      </c>
      <c r="O23" s="273">
        <f t="shared" si="1"/>
        <v>0</v>
      </c>
      <c r="P23" s="137">
        <v>0</v>
      </c>
      <c r="Q23" s="137">
        <v>0</v>
      </c>
      <c r="R23" s="137">
        <v>0</v>
      </c>
      <c r="S23" s="140">
        <v>0</v>
      </c>
      <c r="T23" s="139">
        <f t="shared" si="2"/>
        <v>0</v>
      </c>
      <c r="U23" s="137">
        <v>0</v>
      </c>
      <c r="V23" s="137">
        <v>0</v>
      </c>
      <c r="W23" s="137">
        <v>0</v>
      </c>
      <c r="X23" s="274">
        <v>0</v>
      </c>
    </row>
    <row r="24" spans="2:24" ht="0" hidden="1" customHeight="1" x14ac:dyDescent="0.2">
      <c r="B24" s="100" t="s">
        <v>96</v>
      </c>
      <c r="C24" s="94" t="s">
        <v>97</v>
      </c>
      <c r="D24" s="292" t="str">
        <f>$D$12</f>
        <v>year 2022</v>
      </c>
      <c r="E24" s="150">
        <f t="shared" si="0"/>
        <v>0</v>
      </c>
      <c r="F24" s="72">
        <v>0</v>
      </c>
      <c r="G24" s="132">
        <v>0</v>
      </c>
      <c r="H24" s="96">
        <v>0</v>
      </c>
      <c r="I24" s="96">
        <v>0</v>
      </c>
      <c r="J24" s="97">
        <v>0</v>
      </c>
      <c r="K24" s="132">
        <v>0</v>
      </c>
      <c r="L24" s="96">
        <v>0</v>
      </c>
      <c r="M24" s="96">
        <v>0</v>
      </c>
      <c r="N24" s="97">
        <v>0</v>
      </c>
      <c r="O24" s="271">
        <f t="shared" si="1"/>
        <v>0</v>
      </c>
      <c r="P24" s="96">
        <v>0</v>
      </c>
      <c r="Q24" s="96">
        <v>0</v>
      </c>
      <c r="R24" s="96">
        <v>0</v>
      </c>
      <c r="S24" s="134">
        <v>0</v>
      </c>
      <c r="T24" s="133">
        <f t="shared" si="2"/>
        <v>0</v>
      </c>
      <c r="U24" s="96">
        <v>0</v>
      </c>
      <c r="V24" s="96">
        <v>0</v>
      </c>
      <c r="W24" s="96">
        <v>0</v>
      </c>
      <c r="X24" s="272">
        <v>0</v>
      </c>
    </row>
    <row r="25" spans="2:24" ht="0" hidden="1" customHeight="1" x14ac:dyDescent="0.2">
      <c r="C25" s="70"/>
      <c r="D25" s="293" t="str">
        <f>$D$13</f>
        <v>year 2021</v>
      </c>
      <c r="E25" s="154">
        <f t="shared" si="0"/>
        <v>0</v>
      </c>
      <c r="F25" s="72">
        <v>0</v>
      </c>
      <c r="G25" s="136">
        <v>0</v>
      </c>
      <c r="H25" s="137">
        <v>0</v>
      </c>
      <c r="I25" s="137">
        <v>0</v>
      </c>
      <c r="J25" s="138">
        <v>0</v>
      </c>
      <c r="K25" s="136">
        <v>0</v>
      </c>
      <c r="L25" s="137">
        <v>0</v>
      </c>
      <c r="M25" s="137">
        <v>0</v>
      </c>
      <c r="N25" s="138">
        <v>0</v>
      </c>
      <c r="O25" s="273">
        <f t="shared" si="1"/>
        <v>0</v>
      </c>
      <c r="P25" s="137">
        <v>0</v>
      </c>
      <c r="Q25" s="137">
        <v>0</v>
      </c>
      <c r="R25" s="137">
        <v>0</v>
      </c>
      <c r="S25" s="140">
        <v>0</v>
      </c>
      <c r="T25" s="139">
        <f t="shared" si="2"/>
        <v>0</v>
      </c>
      <c r="U25" s="137">
        <v>0</v>
      </c>
      <c r="V25" s="137">
        <v>0</v>
      </c>
      <c r="W25" s="137">
        <v>0</v>
      </c>
      <c r="X25" s="274">
        <v>0</v>
      </c>
    </row>
    <row r="26" spans="2:24" ht="0" hidden="1" customHeight="1" x14ac:dyDescent="0.2">
      <c r="B26" s="100" t="s">
        <v>98</v>
      </c>
      <c r="C26" s="94" t="s">
        <v>99</v>
      </c>
      <c r="D26" s="292" t="str">
        <f>$D$12</f>
        <v>year 2022</v>
      </c>
      <c r="E26" s="150">
        <f t="shared" si="0"/>
        <v>0</v>
      </c>
      <c r="F26" s="72">
        <v>0</v>
      </c>
      <c r="G26" s="132">
        <v>0</v>
      </c>
      <c r="H26" s="96">
        <v>0</v>
      </c>
      <c r="I26" s="96">
        <v>0</v>
      </c>
      <c r="J26" s="97">
        <v>0</v>
      </c>
      <c r="K26" s="132">
        <v>0</v>
      </c>
      <c r="L26" s="96">
        <v>0</v>
      </c>
      <c r="M26" s="96">
        <v>0</v>
      </c>
      <c r="N26" s="97">
        <v>0</v>
      </c>
      <c r="O26" s="271">
        <f t="shared" si="1"/>
        <v>0</v>
      </c>
      <c r="P26" s="96">
        <v>0</v>
      </c>
      <c r="Q26" s="96">
        <v>0</v>
      </c>
      <c r="R26" s="96">
        <v>0</v>
      </c>
      <c r="S26" s="134">
        <v>0</v>
      </c>
      <c r="T26" s="133">
        <f t="shared" si="2"/>
        <v>0</v>
      </c>
      <c r="U26" s="96">
        <v>0</v>
      </c>
      <c r="V26" s="96">
        <v>0</v>
      </c>
      <c r="W26" s="96">
        <v>0</v>
      </c>
      <c r="X26" s="272">
        <v>0</v>
      </c>
    </row>
    <row r="27" spans="2:24" ht="0" hidden="1" customHeight="1" x14ac:dyDescent="0.2">
      <c r="C27" s="70"/>
      <c r="D27" s="293" t="str">
        <f>$D$13</f>
        <v>year 2021</v>
      </c>
      <c r="E27" s="154">
        <f t="shared" si="0"/>
        <v>0</v>
      </c>
      <c r="F27" s="72">
        <v>0</v>
      </c>
      <c r="G27" s="136">
        <v>0</v>
      </c>
      <c r="H27" s="137">
        <v>0</v>
      </c>
      <c r="I27" s="137">
        <v>0</v>
      </c>
      <c r="J27" s="138">
        <v>0</v>
      </c>
      <c r="K27" s="136">
        <v>0</v>
      </c>
      <c r="L27" s="137">
        <v>0</v>
      </c>
      <c r="M27" s="137">
        <v>0</v>
      </c>
      <c r="N27" s="138">
        <v>0</v>
      </c>
      <c r="O27" s="273">
        <f t="shared" si="1"/>
        <v>0</v>
      </c>
      <c r="P27" s="137">
        <v>0</v>
      </c>
      <c r="Q27" s="137">
        <v>0</v>
      </c>
      <c r="R27" s="137">
        <v>0</v>
      </c>
      <c r="S27" s="140">
        <v>0</v>
      </c>
      <c r="T27" s="139">
        <f t="shared" si="2"/>
        <v>0</v>
      </c>
      <c r="U27" s="137">
        <v>0</v>
      </c>
      <c r="V27" s="137">
        <v>0</v>
      </c>
      <c r="W27" s="137">
        <v>0</v>
      </c>
      <c r="X27" s="274">
        <v>0</v>
      </c>
    </row>
    <row r="28" spans="2:24" ht="0" hidden="1" customHeight="1" x14ac:dyDescent="0.2">
      <c r="B28" s="11" t="s">
        <v>100</v>
      </c>
      <c r="C28" s="94" t="s">
        <v>101</v>
      </c>
      <c r="D28" s="292" t="str">
        <f>$D$12</f>
        <v>year 2022</v>
      </c>
      <c r="E28" s="150">
        <f t="shared" si="0"/>
        <v>0</v>
      </c>
      <c r="F28" s="72">
        <v>0</v>
      </c>
      <c r="G28" s="132">
        <v>0</v>
      </c>
      <c r="H28" s="96">
        <v>0</v>
      </c>
      <c r="I28" s="96">
        <v>0</v>
      </c>
      <c r="J28" s="97">
        <v>0</v>
      </c>
      <c r="K28" s="132">
        <v>0</v>
      </c>
      <c r="L28" s="96">
        <v>0</v>
      </c>
      <c r="M28" s="96">
        <v>0</v>
      </c>
      <c r="N28" s="97">
        <v>0</v>
      </c>
      <c r="O28" s="271">
        <f t="shared" si="1"/>
        <v>0</v>
      </c>
      <c r="P28" s="96">
        <v>0</v>
      </c>
      <c r="Q28" s="96">
        <v>0</v>
      </c>
      <c r="R28" s="96">
        <v>0</v>
      </c>
      <c r="S28" s="134">
        <v>0</v>
      </c>
      <c r="T28" s="133">
        <f t="shared" si="2"/>
        <v>0</v>
      </c>
      <c r="U28" s="96">
        <v>0</v>
      </c>
      <c r="V28" s="96">
        <v>0</v>
      </c>
      <c r="W28" s="96">
        <v>0</v>
      </c>
      <c r="X28" s="272">
        <v>0</v>
      </c>
    </row>
    <row r="29" spans="2:24" ht="0" hidden="1" customHeight="1" x14ac:dyDescent="0.2">
      <c r="C29" s="324"/>
      <c r="D29" s="295" t="str">
        <f>$D$13</f>
        <v>year 2021</v>
      </c>
      <c r="E29" s="154">
        <f t="shared" si="0"/>
        <v>0</v>
      </c>
      <c r="F29" s="72">
        <v>0</v>
      </c>
      <c r="G29" s="136">
        <v>0</v>
      </c>
      <c r="H29" s="137">
        <v>0</v>
      </c>
      <c r="I29" s="137">
        <v>0</v>
      </c>
      <c r="J29" s="138">
        <v>0</v>
      </c>
      <c r="K29" s="136">
        <v>0</v>
      </c>
      <c r="L29" s="137">
        <v>0</v>
      </c>
      <c r="M29" s="137">
        <v>0</v>
      </c>
      <c r="N29" s="138">
        <v>0</v>
      </c>
      <c r="O29" s="275">
        <f t="shared" si="1"/>
        <v>0</v>
      </c>
      <c r="P29" s="276">
        <v>0</v>
      </c>
      <c r="Q29" s="276">
        <v>0</v>
      </c>
      <c r="R29" s="276">
        <v>0</v>
      </c>
      <c r="S29" s="277">
        <v>0</v>
      </c>
      <c r="T29" s="330">
        <f t="shared" si="2"/>
        <v>0</v>
      </c>
      <c r="U29" s="276">
        <v>0</v>
      </c>
      <c r="V29" s="276">
        <v>0</v>
      </c>
      <c r="W29" s="276">
        <v>0</v>
      </c>
      <c r="X29" s="278">
        <v>0</v>
      </c>
    </row>
    <row r="30" spans="2:24" ht="0" hidden="1" customHeight="1" x14ac:dyDescent="0.2">
      <c r="B30" s="11" t="s">
        <v>102</v>
      </c>
      <c r="C30" s="290" t="s">
        <v>103</v>
      </c>
      <c r="D30" s="291" t="str">
        <f>$D$12</f>
        <v>year 2022</v>
      </c>
      <c r="E30" s="131">
        <f t="shared" si="0"/>
        <v>0</v>
      </c>
      <c r="F30" s="72">
        <v>0</v>
      </c>
      <c r="G30" s="132">
        <v>0</v>
      </c>
      <c r="H30" s="96">
        <v>0</v>
      </c>
      <c r="I30" s="96">
        <v>0</v>
      </c>
      <c r="J30" s="97">
        <v>0</v>
      </c>
      <c r="K30" s="132">
        <v>0</v>
      </c>
      <c r="L30" s="96">
        <v>0</v>
      </c>
      <c r="M30" s="96">
        <v>0</v>
      </c>
      <c r="N30" s="97">
        <v>0</v>
      </c>
      <c r="O30" s="265">
        <f t="shared" si="1"/>
        <v>0</v>
      </c>
      <c r="P30" s="266">
        <v>0</v>
      </c>
      <c r="Q30" s="266">
        <v>0</v>
      </c>
      <c r="R30" s="266">
        <v>0</v>
      </c>
      <c r="S30" s="326">
        <v>0</v>
      </c>
      <c r="T30" s="265">
        <f t="shared" si="2"/>
        <v>0</v>
      </c>
      <c r="U30" s="266">
        <v>0</v>
      </c>
      <c r="V30" s="266">
        <v>0</v>
      </c>
      <c r="W30" s="266">
        <v>0</v>
      </c>
      <c r="X30" s="326">
        <v>0</v>
      </c>
    </row>
    <row r="31" spans="2:24" ht="0" hidden="1" customHeight="1" x14ac:dyDescent="0.2">
      <c r="C31" s="70"/>
      <c r="D31" s="70" t="str">
        <f>$D$13</f>
        <v>year 2021</v>
      </c>
      <c r="E31" s="135">
        <f t="shared" si="0"/>
        <v>0</v>
      </c>
      <c r="F31" s="72">
        <v>0</v>
      </c>
      <c r="G31" s="136">
        <v>0</v>
      </c>
      <c r="H31" s="137">
        <v>0</v>
      </c>
      <c r="I31" s="137">
        <v>0</v>
      </c>
      <c r="J31" s="138">
        <v>0</v>
      </c>
      <c r="K31" s="136">
        <v>0</v>
      </c>
      <c r="L31" s="137">
        <v>0</v>
      </c>
      <c r="M31" s="137">
        <v>0</v>
      </c>
      <c r="N31" s="138">
        <v>0</v>
      </c>
      <c r="O31" s="139">
        <f t="shared" si="1"/>
        <v>0</v>
      </c>
      <c r="P31" s="137">
        <v>0</v>
      </c>
      <c r="Q31" s="137">
        <v>0</v>
      </c>
      <c r="R31" s="137">
        <v>0</v>
      </c>
      <c r="S31" s="140">
        <v>0</v>
      </c>
      <c r="T31" s="139">
        <f t="shared" si="2"/>
        <v>0</v>
      </c>
      <c r="U31" s="137">
        <v>0</v>
      </c>
      <c r="V31" s="137">
        <v>0</v>
      </c>
      <c r="W31" s="137">
        <v>0</v>
      </c>
      <c r="X31" s="140">
        <v>0</v>
      </c>
    </row>
    <row r="32" spans="2:24" ht="0" hidden="1" customHeight="1" x14ac:dyDescent="0.2">
      <c r="B32" s="11" t="s">
        <v>104</v>
      </c>
      <c r="C32" s="94" t="s">
        <v>105</v>
      </c>
      <c r="D32" s="95" t="str">
        <f>$D$12</f>
        <v>year 2022</v>
      </c>
      <c r="E32" s="131">
        <f t="shared" si="0"/>
        <v>0</v>
      </c>
      <c r="F32" s="72">
        <v>0</v>
      </c>
      <c r="G32" s="132">
        <v>0</v>
      </c>
      <c r="H32" s="96">
        <v>0</v>
      </c>
      <c r="I32" s="96">
        <v>0</v>
      </c>
      <c r="J32" s="97">
        <v>0</v>
      </c>
      <c r="K32" s="132">
        <v>0</v>
      </c>
      <c r="L32" s="96">
        <v>0</v>
      </c>
      <c r="M32" s="96">
        <v>0</v>
      </c>
      <c r="N32" s="97">
        <v>0</v>
      </c>
      <c r="O32" s="133">
        <f t="shared" si="1"/>
        <v>0</v>
      </c>
      <c r="P32" s="96">
        <v>0</v>
      </c>
      <c r="Q32" s="96">
        <v>0</v>
      </c>
      <c r="R32" s="96">
        <v>0</v>
      </c>
      <c r="S32" s="134">
        <v>0</v>
      </c>
      <c r="T32" s="133">
        <f t="shared" si="2"/>
        <v>0</v>
      </c>
      <c r="U32" s="96">
        <v>0</v>
      </c>
      <c r="V32" s="96">
        <v>0</v>
      </c>
      <c r="W32" s="96">
        <v>0</v>
      </c>
      <c r="X32" s="134">
        <v>0</v>
      </c>
    </row>
    <row r="33" spans="2:24" ht="0" hidden="1" customHeight="1" x14ac:dyDescent="0.2">
      <c r="C33" s="70"/>
      <c r="D33" s="70" t="str">
        <f>$D$13</f>
        <v>year 2021</v>
      </c>
      <c r="E33" s="135">
        <f t="shared" si="0"/>
        <v>0</v>
      </c>
      <c r="F33" s="72">
        <v>0</v>
      </c>
      <c r="G33" s="136">
        <v>0</v>
      </c>
      <c r="H33" s="137">
        <v>0</v>
      </c>
      <c r="I33" s="137">
        <v>0</v>
      </c>
      <c r="J33" s="138">
        <v>0</v>
      </c>
      <c r="K33" s="136">
        <v>0</v>
      </c>
      <c r="L33" s="137">
        <v>0</v>
      </c>
      <c r="M33" s="137">
        <v>0</v>
      </c>
      <c r="N33" s="138">
        <v>0</v>
      </c>
      <c r="O33" s="139">
        <f t="shared" si="1"/>
        <v>0</v>
      </c>
      <c r="P33" s="137">
        <v>0</v>
      </c>
      <c r="Q33" s="137">
        <v>0</v>
      </c>
      <c r="R33" s="137">
        <v>0</v>
      </c>
      <c r="S33" s="140">
        <v>0</v>
      </c>
      <c r="T33" s="139">
        <f t="shared" si="2"/>
        <v>0</v>
      </c>
      <c r="U33" s="137">
        <v>0</v>
      </c>
      <c r="V33" s="137">
        <v>0</v>
      </c>
      <c r="W33" s="137">
        <v>0</v>
      </c>
      <c r="X33" s="140">
        <v>0</v>
      </c>
    </row>
    <row r="34" spans="2:24" ht="0" hidden="1" customHeight="1" x14ac:dyDescent="0.2">
      <c r="B34" s="11" t="s">
        <v>106</v>
      </c>
      <c r="C34" s="94" t="s">
        <v>107</v>
      </c>
      <c r="D34" s="95" t="str">
        <f>$D$12</f>
        <v>year 2022</v>
      </c>
      <c r="E34" s="131">
        <f t="shared" si="0"/>
        <v>0</v>
      </c>
      <c r="F34" s="72">
        <v>0</v>
      </c>
      <c r="G34" s="132">
        <v>0</v>
      </c>
      <c r="H34" s="96">
        <v>0</v>
      </c>
      <c r="I34" s="96">
        <v>0</v>
      </c>
      <c r="J34" s="97">
        <v>0</v>
      </c>
      <c r="K34" s="132">
        <v>0</v>
      </c>
      <c r="L34" s="96">
        <v>0</v>
      </c>
      <c r="M34" s="96">
        <v>0</v>
      </c>
      <c r="N34" s="97">
        <v>0</v>
      </c>
      <c r="O34" s="133">
        <f t="shared" si="1"/>
        <v>0</v>
      </c>
      <c r="P34" s="96">
        <v>0</v>
      </c>
      <c r="Q34" s="96">
        <v>0</v>
      </c>
      <c r="R34" s="96">
        <v>0</v>
      </c>
      <c r="S34" s="134">
        <v>0</v>
      </c>
      <c r="T34" s="133">
        <f t="shared" si="2"/>
        <v>0</v>
      </c>
      <c r="U34" s="96">
        <v>0</v>
      </c>
      <c r="V34" s="96">
        <v>0</v>
      </c>
      <c r="W34" s="96">
        <v>0</v>
      </c>
      <c r="X34" s="134">
        <v>0</v>
      </c>
    </row>
    <row r="35" spans="2:24" ht="0" hidden="1" customHeight="1" x14ac:dyDescent="0.2">
      <c r="C35" s="70"/>
      <c r="D35" s="70" t="str">
        <f>$D$13</f>
        <v>year 2021</v>
      </c>
      <c r="E35" s="135">
        <f t="shared" si="0"/>
        <v>0</v>
      </c>
      <c r="F35" s="72">
        <v>0</v>
      </c>
      <c r="G35" s="136">
        <v>0</v>
      </c>
      <c r="H35" s="137">
        <v>0</v>
      </c>
      <c r="I35" s="137">
        <v>0</v>
      </c>
      <c r="J35" s="138">
        <v>0</v>
      </c>
      <c r="K35" s="136">
        <v>0</v>
      </c>
      <c r="L35" s="137">
        <v>0</v>
      </c>
      <c r="M35" s="137">
        <v>0</v>
      </c>
      <c r="N35" s="138">
        <v>0</v>
      </c>
      <c r="O35" s="139">
        <f t="shared" si="1"/>
        <v>0</v>
      </c>
      <c r="P35" s="137">
        <v>0</v>
      </c>
      <c r="Q35" s="137">
        <v>0</v>
      </c>
      <c r="R35" s="137">
        <v>0</v>
      </c>
      <c r="S35" s="140">
        <v>0</v>
      </c>
      <c r="T35" s="139">
        <f t="shared" si="2"/>
        <v>0</v>
      </c>
      <c r="U35" s="137">
        <v>0</v>
      </c>
      <c r="V35" s="137">
        <v>0</v>
      </c>
      <c r="W35" s="137">
        <v>0</v>
      </c>
      <c r="X35" s="140">
        <v>0</v>
      </c>
    </row>
    <row r="36" spans="2:24" ht="0" hidden="1" customHeight="1" x14ac:dyDescent="0.2">
      <c r="B36" s="11" t="s">
        <v>108</v>
      </c>
      <c r="C36" s="94" t="s">
        <v>109</v>
      </c>
      <c r="D36" s="95" t="str">
        <f>$D$12</f>
        <v>year 2022</v>
      </c>
      <c r="E36" s="131">
        <f t="shared" si="0"/>
        <v>0</v>
      </c>
      <c r="F36" s="72">
        <v>0</v>
      </c>
      <c r="G36" s="132">
        <v>0</v>
      </c>
      <c r="H36" s="96">
        <v>0</v>
      </c>
      <c r="I36" s="96">
        <v>0</v>
      </c>
      <c r="J36" s="97">
        <v>0</v>
      </c>
      <c r="K36" s="132">
        <v>0</v>
      </c>
      <c r="L36" s="96">
        <v>0</v>
      </c>
      <c r="M36" s="96">
        <v>0</v>
      </c>
      <c r="N36" s="97">
        <v>0</v>
      </c>
      <c r="O36" s="133">
        <f t="shared" si="1"/>
        <v>0</v>
      </c>
      <c r="P36" s="96">
        <v>0</v>
      </c>
      <c r="Q36" s="96">
        <v>0</v>
      </c>
      <c r="R36" s="96">
        <v>0</v>
      </c>
      <c r="S36" s="134">
        <v>0</v>
      </c>
      <c r="T36" s="133">
        <f t="shared" si="2"/>
        <v>0</v>
      </c>
      <c r="U36" s="96">
        <v>0</v>
      </c>
      <c r="V36" s="96">
        <v>0</v>
      </c>
      <c r="W36" s="96">
        <v>0</v>
      </c>
      <c r="X36" s="134">
        <v>0</v>
      </c>
    </row>
    <row r="37" spans="2:24" ht="0" hidden="1" customHeight="1" x14ac:dyDescent="0.2">
      <c r="C37" s="70"/>
      <c r="D37" s="70" t="str">
        <f>$D$13</f>
        <v>year 2021</v>
      </c>
      <c r="E37" s="135">
        <f t="shared" si="0"/>
        <v>0</v>
      </c>
      <c r="F37" s="72">
        <v>0</v>
      </c>
      <c r="G37" s="136">
        <v>0</v>
      </c>
      <c r="H37" s="137">
        <v>0</v>
      </c>
      <c r="I37" s="137">
        <v>0</v>
      </c>
      <c r="J37" s="138">
        <v>0</v>
      </c>
      <c r="K37" s="136">
        <v>0</v>
      </c>
      <c r="L37" s="137">
        <v>0</v>
      </c>
      <c r="M37" s="137">
        <v>0</v>
      </c>
      <c r="N37" s="138">
        <v>0</v>
      </c>
      <c r="O37" s="139">
        <f t="shared" si="1"/>
        <v>0</v>
      </c>
      <c r="P37" s="137">
        <v>0</v>
      </c>
      <c r="Q37" s="137">
        <v>0</v>
      </c>
      <c r="R37" s="137">
        <v>0</v>
      </c>
      <c r="S37" s="140">
        <v>0</v>
      </c>
      <c r="T37" s="139">
        <f t="shared" si="2"/>
        <v>0</v>
      </c>
      <c r="U37" s="137">
        <v>0</v>
      </c>
      <c r="V37" s="137">
        <v>0</v>
      </c>
      <c r="W37" s="137">
        <v>0</v>
      </c>
      <c r="X37" s="140">
        <v>0</v>
      </c>
    </row>
    <row r="38" spans="2:24" ht="0" hidden="1" customHeight="1" x14ac:dyDescent="0.2">
      <c r="B38" s="11" t="s">
        <v>110</v>
      </c>
      <c r="C38" s="94" t="s">
        <v>111</v>
      </c>
      <c r="D38" s="95" t="str">
        <f>$D$12</f>
        <v>year 2022</v>
      </c>
      <c r="E38" s="131">
        <f t="shared" si="0"/>
        <v>0</v>
      </c>
      <c r="F38" s="72">
        <v>0</v>
      </c>
      <c r="G38" s="132">
        <v>0</v>
      </c>
      <c r="H38" s="96">
        <v>0</v>
      </c>
      <c r="I38" s="96">
        <v>0</v>
      </c>
      <c r="J38" s="97">
        <v>0</v>
      </c>
      <c r="K38" s="132">
        <v>0</v>
      </c>
      <c r="L38" s="96">
        <v>0</v>
      </c>
      <c r="M38" s="96">
        <v>0</v>
      </c>
      <c r="N38" s="97">
        <v>0</v>
      </c>
      <c r="O38" s="133">
        <f t="shared" si="1"/>
        <v>0</v>
      </c>
      <c r="P38" s="96">
        <v>0</v>
      </c>
      <c r="Q38" s="96">
        <v>0</v>
      </c>
      <c r="R38" s="96">
        <v>0</v>
      </c>
      <c r="S38" s="134">
        <v>0</v>
      </c>
      <c r="T38" s="133">
        <f t="shared" si="2"/>
        <v>0</v>
      </c>
      <c r="U38" s="96">
        <v>0</v>
      </c>
      <c r="V38" s="96">
        <v>0</v>
      </c>
      <c r="W38" s="96">
        <v>0</v>
      </c>
      <c r="X38" s="134">
        <v>0</v>
      </c>
    </row>
    <row r="39" spans="2:24" ht="0" hidden="1" customHeight="1" x14ac:dyDescent="0.2">
      <c r="C39" s="70"/>
      <c r="D39" s="70" t="str">
        <f>$D$13</f>
        <v>year 2021</v>
      </c>
      <c r="E39" s="135">
        <f t="shared" si="0"/>
        <v>0</v>
      </c>
      <c r="F39" s="72">
        <v>0</v>
      </c>
      <c r="G39" s="136">
        <v>0</v>
      </c>
      <c r="H39" s="137">
        <v>0</v>
      </c>
      <c r="I39" s="137">
        <v>0</v>
      </c>
      <c r="J39" s="138">
        <v>0</v>
      </c>
      <c r="K39" s="136">
        <v>0</v>
      </c>
      <c r="L39" s="137">
        <v>0</v>
      </c>
      <c r="M39" s="137">
        <v>0</v>
      </c>
      <c r="N39" s="138">
        <v>0</v>
      </c>
      <c r="O39" s="139">
        <f t="shared" si="1"/>
        <v>0</v>
      </c>
      <c r="P39" s="137">
        <v>0</v>
      </c>
      <c r="Q39" s="137">
        <v>0</v>
      </c>
      <c r="R39" s="137">
        <v>0</v>
      </c>
      <c r="S39" s="140">
        <v>0</v>
      </c>
      <c r="T39" s="139">
        <f t="shared" si="2"/>
        <v>0</v>
      </c>
      <c r="U39" s="137">
        <v>0</v>
      </c>
      <c r="V39" s="137">
        <v>0</v>
      </c>
      <c r="W39" s="137">
        <v>0</v>
      </c>
      <c r="X39" s="140">
        <v>0</v>
      </c>
    </row>
    <row r="40" spans="2:24" ht="0" hidden="1" customHeight="1" x14ac:dyDescent="0.2">
      <c r="B40" s="11" t="s">
        <v>112</v>
      </c>
      <c r="C40" s="94" t="s">
        <v>113</v>
      </c>
      <c r="D40" s="95" t="str">
        <f>$D$12</f>
        <v>year 2022</v>
      </c>
      <c r="E40" s="131">
        <f t="shared" si="0"/>
        <v>0</v>
      </c>
      <c r="F40" s="72">
        <v>0</v>
      </c>
      <c r="G40" s="132">
        <v>0</v>
      </c>
      <c r="H40" s="96">
        <v>0</v>
      </c>
      <c r="I40" s="96">
        <v>0</v>
      </c>
      <c r="J40" s="97">
        <v>0</v>
      </c>
      <c r="K40" s="132">
        <v>0</v>
      </c>
      <c r="L40" s="96">
        <v>0</v>
      </c>
      <c r="M40" s="96">
        <v>0</v>
      </c>
      <c r="N40" s="97">
        <v>0</v>
      </c>
      <c r="O40" s="133">
        <f t="shared" si="1"/>
        <v>0</v>
      </c>
      <c r="P40" s="96">
        <v>0</v>
      </c>
      <c r="Q40" s="96">
        <v>0</v>
      </c>
      <c r="R40" s="96">
        <v>0</v>
      </c>
      <c r="S40" s="134">
        <v>0</v>
      </c>
      <c r="T40" s="133">
        <f t="shared" si="2"/>
        <v>0</v>
      </c>
      <c r="U40" s="96">
        <v>0</v>
      </c>
      <c r="V40" s="96">
        <v>0</v>
      </c>
      <c r="W40" s="96">
        <v>0</v>
      </c>
      <c r="X40" s="134">
        <v>0</v>
      </c>
    </row>
    <row r="41" spans="2:24" ht="0" hidden="1" customHeight="1" x14ac:dyDescent="0.2">
      <c r="C41" s="70"/>
      <c r="D41" s="70" t="str">
        <f>$D$13</f>
        <v>year 2021</v>
      </c>
      <c r="E41" s="135">
        <f t="shared" si="0"/>
        <v>0</v>
      </c>
      <c r="F41" s="72">
        <v>0</v>
      </c>
      <c r="G41" s="136">
        <v>0</v>
      </c>
      <c r="H41" s="137">
        <v>0</v>
      </c>
      <c r="I41" s="137">
        <v>0</v>
      </c>
      <c r="J41" s="138">
        <v>0</v>
      </c>
      <c r="K41" s="136">
        <v>0</v>
      </c>
      <c r="L41" s="137">
        <v>0</v>
      </c>
      <c r="M41" s="137">
        <v>0</v>
      </c>
      <c r="N41" s="138">
        <v>0</v>
      </c>
      <c r="O41" s="139">
        <f t="shared" si="1"/>
        <v>0</v>
      </c>
      <c r="P41" s="137">
        <v>0</v>
      </c>
      <c r="Q41" s="137">
        <v>0</v>
      </c>
      <c r="R41" s="137">
        <v>0</v>
      </c>
      <c r="S41" s="140">
        <v>0</v>
      </c>
      <c r="T41" s="139">
        <f t="shared" si="2"/>
        <v>0</v>
      </c>
      <c r="U41" s="137">
        <v>0</v>
      </c>
      <c r="V41" s="137">
        <v>0</v>
      </c>
      <c r="W41" s="137">
        <v>0</v>
      </c>
      <c r="X41" s="140">
        <v>0</v>
      </c>
    </row>
    <row r="42" spans="2:24" ht="0" hidden="1" customHeight="1" x14ac:dyDescent="0.2">
      <c r="B42" s="11" t="s">
        <v>114</v>
      </c>
      <c r="C42" s="94" t="s">
        <v>115</v>
      </c>
      <c r="D42" s="95" t="str">
        <f>$D$12</f>
        <v>year 2022</v>
      </c>
      <c r="E42" s="131">
        <f t="shared" si="0"/>
        <v>0</v>
      </c>
      <c r="F42" s="72">
        <v>0</v>
      </c>
      <c r="G42" s="132">
        <v>0</v>
      </c>
      <c r="H42" s="96">
        <v>0</v>
      </c>
      <c r="I42" s="96">
        <v>0</v>
      </c>
      <c r="J42" s="97">
        <v>0</v>
      </c>
      <c r="K42" s="132">
        <v>0</v>
      </c>
      <c r="L42" s="96">
        <v>0</v>
      </c>
      <c r="M42" s="96">
        <v>0</v>
      </c>
      <c r="N42" s="97">
        <v>0</v>
      </c>
      <c r="O42" s="133">
        <f t="shared" si="1"/>
        <v>0</v>
      </c>
      <c r="P42" s="96">
        <v>0</v>
      </c>
      <c r="Q42" s="96">
        <v>0</v>
      </c>
      <c r="R42" s="96">
        <v>0</v>
      </c>
      <c r="S42" s="134">
        <v>0</v>
      </c>
      <c r="T42" s="133">
        <f t="shared" si="2"/>
        <v>0</v>
      </c>
      <c r="U42" s="96">
        <v>0</v>
      </c>
      <c r="V42" s="96">
        <v>0</v>
      </c>
      <c r="W42" s="96">
        <v>0</v>
      </c>
      <c r="X42" s="134">
        <v>0</v>
      </c>
    </row>
    <row r="43" spans="2:24" ht="0" hidden="1" customHeight="1" x14ac:dyDescent="0.2">
      <c r="C43" s="70"/>
      <c r="D43" s="70" t="str">
        <f>$D$13</f>
        <v>year 2021</v>
      </c>
      <c r="E43" s="135">
        <f t="shared" si="0"/>
        <v>0</v>
      </c>
      <c r="F43" s="72">
        <v>0</v>
      </c>
      <c r="G43" s="136">
        <v>0</v>
      </c>
      <c r="H43" s="137">
        <v>0</v>
      </c>
      <c r="I43" s="137">
        <v>0</v>
      </c>
      <c r="J43" s="138">
        <v>0</v>
      </c>
      <c r="K43" s="136">
        <v>0</v>
      </c>
      <c r="L43" s="137">
        <v>0</v>
      </c>
      <c r="M43" s="137">
        <v>0</v>
      </c>
      <c r="N43" s="138">
        <v>0</v>
      </c>
      <c r="O43" s="139">
        <f t="shared" si="1"/>
        <v>0</v>
      </c>
      <c r="P43" s="137">
        <v>0</v>
      </c>
      <c r="Q43" s="137">
        <v>0</v>
      </c>
      <c r="R43" s="137">
        <v>0</v>
      </c>
      <c r="S43" s="140">
        <v>0</v>
      </c>
      <c r="T43" s="139">
        <f t="shared" si="2"/>
        <v>0</v>
      </c>
      <c r="U43" s="137">
        <v>0</v>
      </c>
      <c r="V43" s="137">
        <v>0</v>
      </c>
      <c r="W43" s="137">
        <v>0</v>
      </c>
      <c r="X43" s="140">
        <v>0</v>
      </c>
    </row>
    <row r="44" spans="2:24" ht="0" hidden="1" customHeight="1" x14ac:dyDescent="0.2">
      <c r="B44" s="11" t="s">
        <v>116</v>
      </c>
      <c r="C44" s="94" t="s">
        <v>117</v>
      </c>
      <c r="D44" s="95" t="str">
        <f>$D$12</f>
        <v>year 2022</v>
      </c>
      <c r="E44" s="131">
        <f t="shared" ref="E44:E75" si="3">SUM(G44:N44)</f>
        <v>0</v>
      </c>
      <c r="F44" s="72">
        <v>0</v>
      </c>
      <c r="G44" s="132">
        <v>0</v>
      </c>
      <c r="H44" s="96">
        <v>0</v>
      </c>
      <c r="I44" s="96">
        <v>0</v>
      </c>
      <c r="J44" s="97">
        <v>0</v>
      </c>
      <c r="K44" s="132">
        <v>0</v>
      </c>
      <c r="L44" s="96">
        <v>0</v>
      </c>
      <c r="M44" s="96">
        <v>0</v>
      </c>
      <c r="N44" s="97">
        <v>0</v>
      </c>
      <c r="O44" s="133">
        <f t="shared" ref="O44:O75" si="4">SUM(P44:S44)</f>
        <v>0</v>
      </c>
      <c r="P44" s="96">
        <v>0</v>
      </c>
      <c r="Q44" s="96">
        <v>0</v>
      </c>
      <c r="R44" s="96">
        <v>0</v>
      </c>
      <c r="S44" s="134">
        <v>0</v>
      </c>
      <c r="T44" s="133">
        <f t="shared" ref="T44:T75" si="5">SUM(U44:X44)</f>
        <v>0</v>
      </c>
      <c r="U44" s="96">
        <v>0</v>
      </c>
      <c r="V44" s="96">
        <v>0</v>
      </c>
      <c r="W44" s="96">
        <v>0</v>
      </c>
      <c r="X44" s="134">
        <v>0</v>
      </c>
    </row>
    <row r="45" spans="2:24" ht="0" hidden="1" customHeight="1" x14ac:dyDescent="0.2">
      <c r="C45" s="70"/>
      <c r="D45" s="70" t="str">
        <f>$D$13</f>
        <v>year 2021</v>
      </c>
      <c r="E45" s="135">
        <f t="shared" si="3"/>
        <v>0</v>
      </c>
      <c r="F45" s="72">
        <v>0</v>
      </c>
      <c r="G45" s="136">
        <v>0</v>
      </c>
      <c r="H45" s="137">
        <v>0</v>
      </c>
      <c r="I45" s="137">
        <v>0</v>
      </c>
      <c r="J45" s="138">
        <v>0</v>
      </c>
      <c r="K45" s="136">
        <v>0</v>
      </c>
      <c r="L45" s="137">
        <v>0</v>
      </c>
      <c r="M45" s="137">
        <v>0</v>
      </c>
      <c r="N45" s="138">
        <v>0</v>
      </c>
      <c r="O45" s="139">
        <f t="shared" si="4"/>
        <v>0</v>
      </c>
      <c r="P45" s="137">
        <v>0</v>
      </c>
      <c r="Q45" s="137">
        <v>0</v>
      </c>
      <c r="R45" s="137">
        <v>0</v>
      </c>
      <c r="S45" s="140">
        <v>0</v>
      </c>
      <c r="T45" s="139">
        <f t="shared" si="5"/>
        <v>0</v>
      </c>
      <c r="U45" s="137">
        <v>0</v>
      </c>
      <c r="V45" s="137">
        <v>0</v>
      </c>
      <c r="W45" s="137">
        <v>0</v>
      </c>
      <c r="X45" s="140">
        <v>0</v>
      </c>
    </row>
    <row r="46" spans="2:24" ht="0" hidden="1" customHeight="1" x14ac:dyDescent="0.2">
      <c r="B46" s="11" t="s">
        <v>118</v>
      </c>
      <c r="C46" s="94" t="s">
        <v>119</v>
      </c>
      <c r="D46" s="95" t="str">
        <f>$D$12</f>
        <v>year 2022</v>
      </c>
      <c r="E46" s="131">
        <f t="shared" si="3"/>
        <v>0</v>
      </c>
      <c r="F46" s="72">
        <v>0</v>
      </c>
      <c r="G46" s="132">
        <v>0</v>
      </c>
      <c r="H46" s="96">
        <v>0</v>
      </c>
      <c r="I46" s="96">
        <v>0</v>
      </c>
      <c r="J46" s="97">
        <v>0</v>
      </c>
      <c r="K46" s="132">
        <v>0</v>
      </c>
      <c r="L46" s="96">
        <v>0</v>
      </c>
      <c r="M46" s="96">
        <v>0</v>
      </c>
      <c r="N46" s="97">
        <v>0</v>
      </c>
      <c r="O46" s="133">
        <f t="shared" si="4"/>
        <v>0</v>
      </c>
      <c r="P46" s="96">
        <v>0</v>
      </c>
      <c r="Q46" s="96">
        <v>0</v>
      </c>
      <c r="R46" s="96">
        <v>0</v>
      </c>
      <c r="S46" s="134">
        <v>0</v>
      </c>
      <c r="T46" s="133">
        <f t="shared" si="5"/>
        <v>0</v>
      </c>
      <c r="U46" s="96">
        <v>0</v>
      </c>
      <c r="V46" s="96">
        <v>0</v>
      </c>
      <c r="W46" s="96">
        <v>0</v>
      </c>
      <c r="X46" s="134">
        <v>0</v>
      </c>
    </row>
    <row r="47" spans="2:24" ht="0" hidden="1" customHeight="1" x14ac:dyDescent="0.2">
      <c r="C47" s="70"/>
      <c r="D47" s="70" t="str">
        <f>$D$13</f>
        <v>year 2021</v>
      </c>
      <c r="E47" s="135">
        <f t="shared" si="3"/>
        <v>0</v>
      </c>
      <c r="F47" s="72">
        <v>0</v>
      </c>
      <c r="G47" s="136">
        <v>0</v>
      </c>
      <c r="H47" s="137">
        <v>0</v>
      </c>
      <c r="I47" s="137">
        <v>0</v>
      </c>
      <c r="J47" s="138">
        <v>0</v>
      </c>
      <c r="K47" s="136">
        <v>0</v>
      </c>
      <c r="L47" s="137">
        <v>0</v>
      </c>
      <c r="M47" s="137">
        <v>0</v>
      </c>
      <c r="N47" s="138">
        <v>0</v>
      </c>
      <c r="O47" s="139">
        <f t="shared" si="4"/>
        <v>0</v>
      </c>
      <c r="P47" s="137">
        <v>0</v>
      </c>
      <c r="Q47" s="137">
        <v>0</v>
      </c>
      <c r="R47" s="137">
        <v>0</v>
      </c>
      <c r="S47" s="140">
        <v>0</v>
      </c>
      <c r="T47" s="139">
        <f t="shared" si="5"/>
        <v>0</v>
      </c>
      <c r="U47" s="137">
        <v>0</v>
      </c>
      <c r="V47" s="137">
        <v>0</v>
      </c>
      <c r="W47" s="137">
        <v>0</v>
      </c>
      <c r="X47" s="140">
        <v>0</v>
      </c>
    </row>
    <row r="48" spans="2:24" ht="12.75" customHeight="1" x14ac:dyDescent="0.2">
      <c r="B48" s="11" t="s">
        <v>120</v>
      </c>
      <c r="C48" s="94" t="s">
        <v>121</v>
      </c>
      <c r="D48" s="95" t="str">
        <f>$D$12</f>
        <v>year 2022</v>
      </c>
      <c r="E48" s="131">
        <f t="shared" si="3"/>
        <v>0</v>
      </c>
      <c r="F48" s="72">
        <v>0</v>
      </c>
      <c r="G48" s="132">
        <v>0</v>
      </c>
      <c r="H48" s="96">
        <v>0</v>
      </c>
      <c r="I48" s="96">
        <v>0</v>
      </c>
      <c r="J48" s="97">
        <v>0</v>
      </c>
      <c r="K48" s="132">
        <v>0</v>
      </c>
      <c r="L48" s="96">
        <v>0</v>
      </c>
      <c r="M48" s="96">
        <v>0</v>
      </c>
      <c r="N48" s="97">
        <v>0</v>
      </c>
      <c r="O48" s="133">
        <f t="shared" si="4"/>
        <v>0</v>
      </c>
      <c r="P48" s="96">
        <v>0</v>
      </c>
      <c r="Q48" s="96">
        <v>0</v>
      </c>
      <c r="R48" s="96">
        <v>0</v>
      </c>
      <c r="S48" s="134">
        <v>0</v>
      </c>
      <c r="T48" s="133">
        <f t="shared" si="5"/>
        <v>0</v>
      </c>
      <c r="U48" s="96">
        <v>0</v>
      </c>
      <c r="V48" s="96">
        <v>0</v>
      </c>
      <c r="W48" s="96">
        <v>0</v>
      </c>
      <c r="X48" s="134">
        <v>0</v>
      </c>
    </row>
    <row r="49" spans="2:24" ht="12.75" customHeight="1" x14ac:dyDescent="0.2">
      <c r="C49" s="70"/>
      <c r="D49" s="70" t="str">
        <f>$D$13</f>
        <v>year 2021</v>
      </c>
      <c r="E49" s="135">
        <f t="shared" si="3"/>
        <v>0</v>
      </c>
      <c r="F49" s="72">
        <v>0</v>
      </c>
      <c r="G49" s="136">
        <v>0</v>
      </c>
      <c r="H49" s="137">
        <v>0</v>
      </c>
      <c r="I49" s="137">
        <v>0</v>
      </c>
      <c r="J49" s="138">
        <v>0</v>
      </c>
      <c r="K49" s="136">
        <v>0</v>
      </c>
      <c r="L49" s="137">
        <v>0</v>
      </c>
      <c r="M49" s="137">
        <v>0</v>
      </c>
      <c r="N49" s="138">
        <v>0</v>
      </c>
      <c r="O49" s="139">
        <f t="shared" si="4"/>
        <v>0</v>
      </c>
      <c r="P49" s="137">
        <v>0</v>
      </c>
      <c r="Q49" s="137">
        <v>0</v>
      </c>
      <c r="R49" s="137">
        <v>0</v>
      </c>
      <c r="S49" s="140">
        <v>0</v>
      </c>
      <c r="T49" s="139">
        <f t="shared" si="5"/>
        <v>0</v>
      </c>
      <c r="U49" s="137">
        <v>0</v>
      </c>
      <c r="V49" s="137">
        <v>0</v>
      </c>
      <c r="W49" s="137">
        <v>0</v>
      </c>
      <c r="X49" s="140">
        <v>0</v>
      </c>
    </row>
    <row r="50" spans="2:24" ht="0" hidden="1" customHeight="1" x14ac:dyDescent="0.2">
      <c r="B50" s="11" t="s">
        <v>122</v>
      </c>
      <c r="C50" s="94" t="s">
        <v>123</v>
      </c>
      <c r="D50" s="95" t="str">
        <f>$D$12</f>
        <v>year 2022</v>
      </c>
      <c r="E50" s="131">
        <f t="shared" si="3"/>
        <v>0</v>
      </c>
      <c r="F50" s="72">
        <v>0</v>
      </c>
      <c r="G50" s="132">
        <v>0</v>
      </c>
      <c r="H50" s="96">
        <v>0</v>
      </c>
      <c r="I50" s="96">
        <v>0</v>
      </c>
      <c r="J50" s="97">
        <v>0</v>
      </c>
      <c r="K50" s="132">
        <v>0</v>
      </c>
      <c r="L50" s="96">
        <v>0</v>
      </c>
      <c r="M50" s="96">
        <v>0</v>
      </c>
      <c r="N50" s="97">
        <v>0</v>
      </c>
      <c r="O50" s="133">
        <f t="shared" si="4"/>
        <v>0</v>
      </c>
      <c r="P50" s="96">
        <v>0</v>
      </c>
      <c r="Q50" s="96">
        <v>0</v>
      </c>
      <c r="R50" s="96">
        <v>0</v>
      </c>
      <c r="S50" s="134">
        <v>0</v>
      </c>
      <c r="T50" s="133">
        <f t="shared" si="5"/>
        <v>0</v>
      </c>
      <c r="U50" s="96">
        <v>0</v>
      </c>
      <c r="V50" s="96">
        <v>0</v>
      </c>
      <c r="W50" s="96">
        <v>0</v>
      </c>
      <c r="X50" s="134">
        <v>0</v>
      </c>
    </row>
    <row r="51" spans="2:24" ht="0" hidden="1" customHeight="1" x14ac:dyDescent="0.2">
      <c r="C51" s="70"/>
      <c r="D51" s="70" t="str">
        <f>$D$13</f>
        <v>year 2021</v>
      </c>
      <c r="E51" s="135">
        <f t="shared" si="3"/>
        <v>0</v>
      </c>
      <c r="F51" s="72">
        <v>0</v>
      </c>
      <c r="G51" s="136">
        <v>0</v>
      </c>
      <c r="H51" s="137">
        <v>0</v>
      </c>
      <c r="I51" s="137">
        <v>0</v>
      </c>
      <c r="J51" s="138">
        <v>0</v>
      </c>
      <c r="K51" s="136">
        <v>0</v>
      </c>
      <c r="L51" s="137">
        <v>0</v>
      </c>
      <c r="M51" s="137">
        <v>0</v>
      </c>
      <c r="N51" s="138">
        <v>0</v>
      </c>
      <c r="O51" s="139">
        <f t="shared" si="4"/>
        <v>0</v>
      </c>
      <c r="P51" s="137">
        <v>0</v>
      </c>
      <c r="Q51" s="137">
        <v>0</v>
      </c>
      <c r="R51" s="137">
        <v>0</v>
      </c>
      <c r="S51" s="140">
        <v>0</v>
      </c>
      <c r="T51" s="139">
        <f t="shared" si="5"/>
        <v>0</v>
      </c>
      <c r="U51" s="137">
        <v>0</v>
      </c>
      <c r="V51" s="137">
        <v>0</v>
      </c>
      <c r="W51" s="137">
        <v>0</v>
      </c>
      <c r="X51" s="140">
        <v>0</v>
      </c>
    </row>
    <row r="52" spans="2:24" ht="0" hidden="1" customHeight="1" x14ac:dyDescent="0.2">
      <c r="B52" s="11" t="s">
        <v>124</v>
      </c>
      <c r="C52" s="94" t="s">
        <v>125</v>
      </c>
      <c r="D52" s="95" t="str">
        <f>$D$12</f>
        <v>year 2022</v>
      </c>
      <c r="E52" s="131">
        <f t="shared" si="3"/>
        <v>0</v>
      </c>
      <c r="F52" s="72">
        <v>0</v>
      </c>
      <c r="G52" s="132">
        <v>0</v>
      </c>
      <c r="H52" s="96">
        <v>0</v>
      </c>
      <c r="I52" s="96">
        <v>0</v>
      </c>
      <c r="J52" s="97">
        <v>0</v>
      </c>
      <c r="K52" s="132">
        <v>0</v>
      </c>
      <c r="L52" s="96">
        <v>0</v>
      </c>
      <c r="M52" s="96">
        <v>0</v>
      </c>
      <c r="N52" s="97">
        <v>0</v>
      </c>
      <c r="O52" s="133">
        <f t="shared" si="4"/>
        <v>0</v>
      </c>
      <c r="P52" s="96">
        <v>0</v>
      </c>
      <c r="Q52" s="96">
        <v>0</v>
      </c>
      <c r="R52" s="96">
        <v>0</v>
      </c>
      <c r="S52" s="134">
        <v>0</v>
      </c>
      <c r="T52" s="133">
        <f t="shared" si="5"/>
        <v>0</v>
      </c>
      <c r="U52" s="96">
        <v>0</v>
      </c>
      <c r="V52" s="96">
        <v>0</v>
      </c>
      <c r="W52" s="96">
        <v>0</v>
      </c>
      <c r="X52" s="134">
        <v>0</v>
      </c>
    </row>
    <row r="53" spans="2:24" ht="0" hidden="1" customHeight="1" x14ac:dyDescent="0.2">
      <c r="C53" s="70"/>
      <c r="D53" s="70" t="str">
        <f>$D$13</f>
        <v>year 2021</v>
      </c>
      <c r="E53" s="135">
        <f t="shared" si="3"/>
        <v>0</v>
      </c>
      <c r="F53" s="72">
        <v>0</v>
      </c>
      <c r="G53" s="136">
        <v>0</v>
      </c>
      <c r="H53" s="137">
        <v>0</v>
      </c>
      <c r="I53" s="137">
        <v>0</v>
      </c>
      <c r="J53" s="138">
        <v>0</v>
      </c>
      <c r="K53" s="136">
        <v>0</v>
      </c>
      <c r="L53" s="137">
        <v>0</v>
      </c>
      <c r="M53" s="137">
        <v>0</v>
      </c>
      <c r="N53" s="138">
        <v>0</v>
      </c>
      <c r="O53" s="139">
        <f t="shared" si="4"/>
        <v>0</v>
      </c>
      <c r="P53" s="137">
        <v>0</v>
      </c>
      <c r="Q53" s="137">
        <v>0</v>
      </c>
      <c r="R53" s="137">
        <v>0</v>
      </c>
      <c r="S53" s="140">
        <v>0</v>
      </c>
      <c r="T53" s="139">
        <f t="shared" si="5"/>
        <v>0</v>
      </c>
      <c r="U53" s="137">
        <v>0</v>
      </c>
      <c r="V53" s="137">
        <v>0</v>
      </c>
      <c r="W53" s="137">
        <v>0</v>
      </c>
      <c r="X53" s="140">
        <v>0</v>
      </c>
    </row>
    <row r="54" spans="2:24" ht="0" hidden="1" customHeight="1" x14ac:dyDescent="0.2">
      <c r="B54" s="11" t="s">
        <v>126</v>
      </c>
      <c r="C54" s="94" t="s">
        <v>127</v>
      </c>
      <c r="D54" s="95" t="str">
        <f>$D$12</f>
        <v>year 2022</v>
      </c>
      <c r="E54" s="131">
        <f t="shared" si="3"/>
        <v>0</v>
      </c>
      <c r="F54" s="72">
        <v>0</v>
      </c>
      <c r="G54" s="132">
        <v>0</v>
      </c>
      <c r="H54" s="96">
        <v>0</v>
      </c>
      <c r="I54" s="96">
        <v>0</v>
      </c>
      <c r="J54" s="97">
        <v>0</v>
      </c>
      <c r="K54" s="132">
        <v>0</v>
      </c>
      <c r="L54" s="96">
        <v>0</v>
      </c>
      <c r="M54" s="96">
        <v>0</v>
      </c>
      <c r="N54" s="97">
        <v>0</v>
      </c>
      <c r="O54" s="133">
        <f t="shared" si="4"/>
        <v>0</v>
      </c>
      <c r="P54" s="96">
        <v>0</v>
      </c>
      <c r="Q54" s="96">
        <v>0</v>
      </c>
      <c r="R54" s="96">
        <v>0</v>
      </c>
      <c r="S54" s="134">
        <v>0</v>
      </c>
      <c r="T54" s="133">
        <f t="shared" si="5"/>
        <v>0</v>
      </c>
      <c r="U54" s="96">
        <v>0</v>
      </c>
      <c r="V54" s="96">
        <v>0</v>
      </c>
      <c r="W54" s="96">
        <v>0</v>
      </c>
      <c r="X54" s="134">
        <v>0</v>
      </c>
    </row>
    <row r="55" spans="2:24" ht="0" hidden="1" customHeight="1" x14ac:dyDescent="0.2">
      <c r="C55" s="70"/>
      <c r="D55" s="70" t="str">
        <f>$D$13</f>
        <v>year 2021</v>
      </c>
      <c r="E55" s="135">
        <f t="shared" si="3"/>
        <v>0</v>
      </c>
      <c r="F55" s="72">
        <v>0</v>
      </c>
      <c r="G55" s="136">
        <v>0</v>
      </c>
      <c r="H55" s="137">
        <v>0</v>
      </c>
      <c r="I55" s="137">
        <v>0</v>
      </c>
      <c r="J55" s="138">
        <v>0</v>
      </c>
      <c r="K55" s="136">
        <v>0</v>
      </c>
      <c r="L55" s="137">
        <v>0</v>
      </c>
      <c r="M55" s="137">
        <v>0</v>
      </c>
      <c r="N55" s="138">
        <v>0</v>
      </c>
      <c r="O55" s="139">
        <f t="shared" si="4"/>
        <v>0</v>
      </c>
      <c r="P55" s="137">
        <v>0</v>
      </c>
      <c r="Q55" s="137">
        <v>0</v>
      </c>
      <c r="R55" s="137">
        <v>0</v>
      </c>
      <c r="S55" s="140">
        <v>0</v>
      </c>
      <c r="T55" s="139">
        <f t="shared" si="5"/>
        <v>0</v>
      </c>
      <c r="U55" s="137">
        <v>0</v>
      </c>
      <c r="V55" s="137">
        <v>0</v>
      </c>
      <c r="W55" s="137">
        <v>0</v>
      </c>
      <c r="X55" s="140">
        <v>0</v>
      </c>
    </row>
    <row r="56" spans="2:24" ht="0" hidden="1" customHeight="1" x14ac:dyDescent="0.2">
      <c r="B56" s="11" t="s">
        <v>128</v>
      </c>
      <c r="C56" s="94" t="s">
        <v>129</v>
      </c>
      <c r="D56" s="95" t="str">
        <f>$D$12</f>
        <v>year 2022</v>
      </c>
      <c r="E56" s="131">
        <f t="shared" si="3"/>
        <v>0</v>
      </c>
      <c r="F56" s="72">
        <v>0</v>
      </c>
      <c r="G56" s="132">
        <v>0</v>
      </c>
      <c r="H56" s="96">
        <v>0</v>
      </c>
      <c r="I56" s="96">
        <v>0</v>
      </c>
      <c r="J56" s="97">
        <v>0</v>
      </c>
      <c r="K56" s="132">
        <v>0</v>
      </c>
      <c r="L56" s="96">
        <v>0</v>
      </c>
      <c r="M56" s="96">
        <v>0</v>
      </c>
      <c r="N56" s="97">
        <v>0</v>
      </c>
      <c r="O56" s="133">
        <f t="shared" si="4"/>
        <v>0</v>
      </c>
      <c r="P56" s="96">
        <v>0</v>
      </c>
      <c r="Q56" s="96">
        <v>0</v>
      </c>
      <c r="R56" s="96">
        <v>0</v>
      </c>
      <c r="S56" s="134">
        <v>0</v>
      </c>
      <c r="T56" s="133">
        <f t="shared" si="5"/>
        <v>0</v>
      </c>
      <c r="U56" s="96">
        <v>0</v>
      </c>
      <c r="V56" s="96">
        <v>0</v>
      </c>
      <c r="W56" s="96">
        <v>0</v>
      </c>
      <c r="X56" s="134">
        <v>0</v>
      </c>
    </row>
    <row r="57" spans="2:24" ht="0" hidden="1" customHeight="1" x14ac:dyDescent="0.2">
      <c r="C57" s="70"/>
      <c r="D57" s="70" t="str">
        <f>$D$13</f>
        <v>year 2021</v>
      </c>
      <c r="E57" s="135">
        <f t="shared" si="3"/>
        <v>0</v>
      </c>
      <c r="F57" s="72">
        <v>0</v>
      </c>
      <c r="G57" s="136">
        <v>0</v>
      </c>
      <c r="H57" s="137">
        <v>0</v>
      </c>
      <c r="I57" s="137">
        <v>0</v>
      </c>
      <c r="J57" s="138">
        <v>0</v>
      </c>
      <c r="K57" s="136">
        <v>0</v>
      </c>
      <c r="L57" s="137">
        <v>0</v>
      </c>
      <c r="M57" s="137">
        <v>0</v>
      </c>
      <c r="N57" s="138">
        <v>0</v>
      </c>
      <c r="O57" s="139">
        <f t="shared" si="4"/>
        <v>0</v>
      </c>
      <c r="P57" s="137">
        <v>0</v>
      </c>
      <c r="Q57" s="137">
        <v>0</v>
      </c>
      <c r="R57" s="137">
        <v>0</v>
      </c>
      <c r="S57" s="140">
        <v>0</v>
      </c>
      <c r="T57" s="139">
        <f t="shared" si="5"/>
        <v>0</v>
      </c>
      <c r="U57" s="137">
        <v>0</v>
      </c>
      <c r="V57" s="137">
        <v>0</v>
      </c>
      <c r="W57" s="137">
        <v>0</v>
      </c>
      <c r="X57" s="140">
        <v>0</v>
      </c>
    </row>
    <row r="58" spans="2:24" ht="0" hidden="1" customHeight="1" x14ac:dyDescent="0.2">
      <c r="B58" s="11" t="s">
        <v>130</v>
      </c>
      <c r="C58" s="94" t="s">
        <v>131</v>
      </c>
      <c r="D58" s="95" t="str">
        <f>$D$12</f>
        <v>year 2022</v>
      </c>
      <c r="E58" s="131">
        <f t="shared" si="3"/>
        <v>0</v>
      </c>
      <c r="F58" s="72">
        <v>0</v>
      </c>
      <c r="G58" s="132">
        <v>0</v>
      </c>
      <c r="H58" s="96">
        <v>0</v>
      </c>
      <c r="I58" s="96">
        <v>0</v>
      </c>
      <c r="J58" s="97">
        <v>0</v>
      </c>
      <c r="K58" s="132">
        <v>0</v>
      </c>
      <c r="L58" s="96">
        <v>0</v>
      </c>
      <c r="M58" s="96">
        <v>0</v>
      </c>
      <c r="N58" s="97">
        <v>0</v>
      </c>
      <c r="O58" s="133">
        <f t="shared" si="4"/>
        <v>0</v>
      </c>
      <c r="P58" s="96">
        <v>0</v>
      </c>
      <c r="Q58" s="96">
        <v>0</v>
      </c>
      <c r="R58" s="96">
        <v>0</v>
      </c>
      <c r="S58" s="134">
        <v>0</v>
      </c>
      <c r="T58" s="133">
        <f t="shared" si="5"/>
        <v>0</v>
      </c>
      <c r="U58" s="96">
        <v>0</v>
      </c>
      <c r="V58" s="96">
        <v>0</v>
      </c>
      <c r="W58" s="96">
        <v>0</v>
      </c>
      <c r="X58" s="134">
        <v>0</v>
      </c>
    </row>
    <row r="59" spans="2:24" ht="0" hidden="1" customHeight="1" x14ac:dyDescent="0.2">
      <c r="C59" s="70"/>
      <c r="D59" s="70" t="str">
        <f>$D$13</f>
        <v>year 2021</v>
      </c>
      <c r="E59" s="135">
        <f t="shared" si="3"/>
        <v>0</v>
      </c>
      <c r="F59" s="72">
        <v>0</v>
      </c>
      <c r="G59" s="136">
        <v>0</v>
      </c>
      <c r="H59" s="137">
        <v>0</v>
      </c>
      <c r="I59" s="137">
        <v>0</v>
      </c>
      <c r="J59" s="138">
        <v>0</v>
      </c>
      <c r="K59" s="136">
        <v>0</v>
      </c>
      <c r="L59" s="137">
        <v>0</v>
      </c>
      <c r="M59" s="137">
        <v>0</v>
      </c>
      <c r="N59" s="138">
        <v>0</v>
      </c>
      <c r="O59" s="139">
        <f t="shared" si="4"/>
        <v>0</v>
      </c>
      <c r="P59" s="137">
        <v>0</v>
      </c>
      <c r="Q59" s="137">
        <v>0</v>
      </c>
      <c r="R59" s="137">
        <v>0</v>
      </c>
      <c r="S59" s="140">
        <v>0</v>
      </c>
      <c r="T59" s="139">
        <f t="shared" si="5"/>
        <v>0</v>
      </c>
      <c r="U59" s="137">
        <v>0</v>
      </c>
      <c r="V59" s="137">
        <v>0</v>
      </c>
      <c r="W59" s="137">
        <v>0</v>
      </c>
      <c r="X59" s="140">
        <v>0</v>
      </c>
    </row>
    <row r="60" spans="2:24" ht="0" hidden="1" customHeight="1" x14ac:dyDescent="0.2">
      <c r="B60" s="11" t="s">
        <v>132</v>
      </c>
      <c r="C60" s="94" t="s">
        <v>133</v>
      </c>
      <c r="D60" s="95" t="str">
        <f>$D$12</f>
        <v>year 2022</v>
      </c>
      <c r="E60" s="131">
        <f t="shared" si="3"/>
        <v>0</v>
      </c>
      <c r="F60" s="72">
        <v>0</v>
      </c>
      <c r="G60" s="132">
        <v>0</v>
      </c>
      <c r="H60" s="96">
        <v>0</v>
      </c>
      <c r="I60" s="96">
        <v>0</v>
      </c>
      <c r="J60" s="97">
        <v>0</v>
      </c>
      <c r="K60" s="132">
        <v>0</v>
      </c>
      <c r="L60" s="96">
        <v>0</v>
      </c>
      <c r="M60" s="96">
        <v>0</v>
      </c>
      <c r="N60" s="97">
        <v>0</v>
      </c>
      <c r="O60" s="133">
        <f t="shared" si="4"/>
        <v>0</v>
      </c>
      <c r="P60" s="96">
        <v>0</v>
      </c>
      <c r="Q60" s="96">
        <v>0</v>
      </c>
      <c r="R60" s="96">
        <v>0</v>
      </c>
      <c r="S60" s="134">
        <v>0</v>
      </c>
      <c r="T60" s="133">
        <f t="shared" si="5"/>
        <v>0</v>
      </c>
      <c r="U60" s="96">
        <v>0</v>
      </c>
      <c r="V60" s="96">
        <v>0</v>
      </c>
      <c r="W60" s="96">
        <v>0</v>
      </c>
      <c r="X60" s="134">
        <v>0</v>
      </c>
    </row>
    <row r="61" spans="2:24" ht="0" hidden="1" customHeight="1" x14ac:dyDescent="0.2">
      <c r="C61" s="70"/>
      <c r="D61" s="70" t="str">
        <f>$D$13</f>
        <v>year 2021</v>
      </c>
      <c r="E61" s="135">
        <f t="shared" si="3"/>
        <v>0</v>
      </c>
      <c r="F61" s="72">
        <v>0</v>
      </c>
      <c r="G61" s="136">
        <v>0</v>
      </c>
      <c r="H61" s="137">
        <v>0</v>
      </c>
      <c r="I61" s="137">
        <v>0</v>
      </c>
      <c r="J61" s="138">
        <v>0</v>
      </c>
      <c r="K61" s="136">
        <v>0</v>
      </c>
      <c r="L61" s="137">
        <v>0</v>
      </c>
      <c r="M61" s="137">
        <v>0</v>
      </c>
      <c r="N61" s="138">
        <v>0</v>
      </c>
      <c r="O61" s="139">
        <f t="shared" si="4"/>
        <v>0</v>
      </c>
      <c r="P61" s="137">
        <v>0</v>
      </c>
      <c r="Q61" s="137">
        <v>0</v>
      </c>
      <c r="R61" s="137">
        <v>0</v>
      </c>
      <c r="S61" s="140">
        <v>0</v>
      </c>
      <c r="T61" s="139">
        <f t="shared" si="5"/>
        <v>0</v>
      </c>
      <c r="U61" s="137">
        <v>0</v>
      </c>
      <c r="V61" s="137">
        <v>0</v>
      </c>
      <c r="W61" s="137">
        <v>0</v>
      </c>
      <c r="X61" s="140">
        <v>0</v>
      </c>
    </row>
    <row r="62" spans="2:24" ht="0" hidden="1" customHeight="1" x14ac:dyDescent="0.2">
      <c r="B62" s="11" t="s">
        <v>134</v>
      </c>
      <c r="C62" s="94" t="s">
        <v>135</v>
      </c>
      <c r="D62" s="95" t="str">
        <f>$D$12</f>
        <v>year 2022</v>
      </c>
      <c r="E62" s="131">
        <f t="shared" si="3"/>
        <v>0</v>
      </c>
      <c r="F62" s="72">
        <v>0</v>
      </c>
      <c r="G62" s="132">
        <v>0</v>
      </c>
      <c r="H62" s="96">
        <v>0</v>
      </c>
      <c r="I62" s="96">
        <v>0</v>
      </c>
      <c r="J62" s="97">
        <v>0</v>
      </c>
      <c r="K62" s="132">
        <v>0</v>
      </c>
      <c r="L62" s="96">
        <v>0</v>
      </c>
      <c r="M62" s="96">
        <v>0</v>
      </c>
      <c r="N62" s="97">
        <v>0</v>
      </c>
      <c r="O62" s="133">
        <f t="shared" si="4"/>
        <v>0</v>
      </c>
      <c r="P62" s="96">
        <v>0</v>
      </c>
      <c r="Q62" s="96">
        <v>0</v>
      </c>
      <c r="R62" s="96">
        <v>0</v>
      </c>
      <c r="S62" s="134">
        <v>0</v>
      </c>
      <c r="T62" s="133">
        <f t="shared" si="5"/>
        <v>0</v>
      </c>
      <c r="U62" s="96">
        <v>0</v>
      </c>
      <c r="V62" s="96">
        <v>0</v>
      </c>
      <c r="W62" s="96">
        <v>0</v>
      </c>
      <c r="X62" s="134">
        <v>0</v>
      </c>
    </row>
    <row r="63" spans="2:24" ht="0" hidden="1" customHeight="1" x14ac:dyDescent="0.2">
      <c r="C63" s="70"/>
      <c r="D63" s="70" t="str">
        <f>$D$13</f>
        <v>year 2021</v>
      </c>
      <c r="E63" s="135">
        <f t="shared" si="3"/>
        <v>0</v>
      </c>
      <c r="F63" s="72">
        <v>0</v>
      </c>
      <c r="G63" s="136">
        <v>0</v>
      </c>
      <c r="H63" s="137">
        <v>0</v>
      </c>
      <c r="I63" s="137">
        <v>0</v>
      </c>
      <c r="J63" s="138">
        <v>0</v>
      </c>
      <c r="K63" s="136">
        <v>0</v>
      </c>
      <c r="L63" s="137">
        <v>0</v>
      </c>
      <c r="M63" s="137">
        <v>0</v>
      </c>
      <c r="N63" s="138">
        <v>0</v>
      </c>
      <c r="O63" s="139">
        <f t="shared" si="4"/>
        <v>0</v>
      </c>
      <c r="P63" s="137">
        <v>0</v>
      </c>
      <c r="Q63" s="137">
        <v>0</v>
      </c>
      <c r="R63" s="137">
        <v>0</v>
      </c>
      <c r="S63" s="140">
        <v>0</v>
      </c>
      <c r="T63" s="139">
        <f t="shared" si="5"/>
        <v>0</v>
      </c>
      <c r="U63" s="137">
        <v>0</v>
      </c>
      <c r="V63" s="137">
        <v>0</v>
      </c>
      <c r="W63" s="137">
        <v>0</v>
      </c>
      <c r="X63" s="140">
        <v>0</v>
      </c>
    </row>
    <row r="64" spans="2:24" ht="0" hidden="1" customHeight="1" x14ac:dyDescent="0.2">
      <c r="B64" s="11" t="s">
        <v>136</v>
      </c>
      <c r="C64" s="94" t="s">
        <v>137</v>
      </c>
      <c r="D64" s="95" t="str">
        <f>$D$12</f>
        <v>year 2022</v>
      </c>
      <c r="E64" s="131">
        <f t="shared" si="3"/>
        <v>0</v>
      </c>
      <c r="F64" s="72">
        <v>0</v>
      </c>
      <c r="G64" s="132">
        <v>0</v>
      </c>
      <c r="H64" s="96">
        <v>0</v>
      </c>
      <c r="I64" s="96">
        <v>0</v>
      </c>
      <c r="J64" s="97">
        <v>0</v>
      </c>
      <c r="K64" s="132">
        <v>0</v>
      </c>
      <c r="L64" s="96">
        <v>0</v>
      </c>
      <c r="M64" s="96">
        <v>0</v>
      </c>
      <c r="N64" s="97">
        <v>0</v>
      </c>
      <c r="O64" s="133">
        <f t="shared" si="4"/>
        <v>0</v>
      </c>
      <c r="P64" s="96">
        <v>0</v>
      </c>
      <c r="Q64" s="96">
        <v>0</v>
      </c>
      <c r="R64" s="96">
        <v>0</v>
      </c>
      <c r="S64" s="134">
        <v>0</v>
      </c>
      <c r="T64" s="133">
        <f t="shared" si="5"/>
        <v>0</v>
      </c>
      <c r="U64" s="96">
        <v>0</v>
      </c>
      <c r="V64" s="96">
        <v>0</v>
      </c>
      <c r="W64" s="96">
        <v>0</v>
      </c>
      <c r="X64" s="134">
        <v>0</v>
      </c>
    </row>
    <row r="65" spans="2:24" ht="0" hidden="1" customHeight="1" x14ac:dyDescent="0.2">
      <c r="C65" s="70"/>
      <c r="D65" s="70" t="str">
        <f>$D$13</f>
        <v>year 2021</v>
      </c>
      <c r="E65" s="135">
        <f t="shared" si="3"/>
        <v>0</v>
      </c>
      <c r="F65" s="72">
        <v>0</v>
      </c>
      <c r="G65" s="136">
        <v>0</v>
      </c>
      <c r="H65" s="137">
        <v>0</v>
      </c>
      <c r="I65" s="137">
        <v>0</v>
      </c>
      <c r="J65" s="138">
        <v>0</v>
      </c>
      <c r="K65" s="136">
        <v>0</v>
      </c>
      <c r="L65" s="137">
        <v>0</v>
      </c>
      <c r="M65" s="137">
        <v>0</v>
      </c>
      <c r="N65" s="138">
        <v>0</v>
      </c>
      <c r="O65" s="139">
        <f t="shared" si="4"/>
        <v>0</v>
      </c>
      <c r="P65" s="137">
        <v>0</v>
      </c>
      <c r="Q65" s="137">
        <v>0</v>
      </c>
      <c r="R65" s="137">
        <v>0</v>
      </c>
      <c r="S65" s="140">
        <v>0</v>
      </c>
      <c r="T65" s="139">
        <f t="shared" si="5"/>
        <v>0</v>
      </c>
      <c r="U65" s="137">
        <v>0</v>
      </c>
      <c r="V65" s="137">
        <v>0</v>
      </c>
      <c r="W65" s="137">
        <v>0</v>
      </c>
      <c r="X65" s="140">
        <v>0</v>
      </c>
    </row>
    <row r="66" spans="2:24" ht="0" hidden="1" customHeight="1" x14ac:dyDescent="0.2">
      <c r="B66" s="11" t="s">
        <v>138</v>
      </c>
      <c r="C66" s="94" t="s">
        <v>139</v>
      </c>
      <c r="D66" s="95" t="str">
        <f>$D$12</f>
        <v>year 2022</v>
      </c>
      <c r="E66" s="131">
        <f t="shared" si="3"/>
        <v>0</v>
      </c>
      <c r="F66" s="72">
        <v>0</v>
      </c>
      <c r="G66" s="132">
        <v>0</v>
      </c>
      <c r="H66" s="96">
        <v>0</v>
      </c>
      <c r="I66" s="96">
        <v>0</v>
      </c>
      <c r="J66" s="97">
        <v>0</v>
      </c>
      <c r="K66" s="132">
        <v>0</v>
      </c>
      <c r="L66" s="96">
        <v>0</v>
      </c>
      <c r="M66" s="96">
        <v>0</v>
      </c>
      <c r="N66" s="97">
        <v>0</v>
      </c>
      <c r="O66" s="133">
        <f t="shared" si="4"/>
        <v>0</v>
      </c>
      <c r="P66" s="96">
        <v>0</v>
      </c>
      <c r="Q66" s="96">
        <v>0</v>
      </c>
      <c r="R66" s="96">
        <v>0</v>
      </c>
      <c r="S66" s="134">
        <v>0</v>
      </c>
      <c r="T66" s="133">
        <f t="shared" si="5"/>
        <v>0</v>
      </c>
      <c r="U66" s="96">
        <v>0</v>
      </c>
      <c r="V66" s="96">
        <v>0</v>
      </c>
      <c r="W66" s="96">
        <v>0</v>
      </c>
      <c r="X66" s="134">
        <v>0</v>
      </c>
    </row>
    <row r="67" spans="2:24" ht="0" hidden="1" customHeight="1" x14ac:dyDescent="0.2">
      <c r="C67" s="70"/>
      <c r="D67" s="70" t="str">
        <f>$D$13</f>
        <v>year 2021</v>
      </c>
      <c r="E67" s="135">
        <f t="shared" si="3"/>
        <v>0</v>
      </c>
      <c r="F67" s="72">
        <v>0</v>
      </c>
      <c r="G67" s="136">
        <v>0</v>
      </c>
      <c r="H67" s="137">
        <v>0</v>
      </c>
      <c r="I67" s="137">
        <v>0</v>
      </c>
      <c r="J67" s="138">
        <v>0</v>
      </c>
      <c r="K67" s="136">
        <v>0</v>
      </c>
      <c r="L67" s="137">
        <v>0</v>
      </c>
      <c r="M67" s="137">
        <v>0</v>
      </c>
      <c r="N67" s="138">
        <v>0</v>
      </c>
      <c r="O67" s="139">
        <f t="shared" si="4"/>
        <v>0</v>
      </c>
      <c r="P67" s="137">
        <v>0</v>
      </c>
      <c r="Q67" s="137">
        <v>0</v>
      </c>
      <c r="R67" s="137">
        <v>0</v>
      </c>
      <c r="S67" s="140">
        <v>0</v>
      </c>
      <c r="T67" s="139">
        <f t="shared" si="5"/>
        <v>0</v>
      </c>
      <c r="U67" s="137">
        <v>0</v>
      </c>
      <c r="V67" s="137">
        <v>0</v>
      </c>
      <c r="W67" s="137">
        <v>0</v>
      </c>
      <c r="X67" s="140">
        <v>0</v>
      </c>
    </row>
    <row r="68" spans="2:24" ht="0" hidden="1" customHeight="1" x14ac:dyDescent="0.2">
      <c r="B68" s="11" t="s">
        <v>140</v>
      </c>
      <c r="C68" s="94" t="s">
        <v>141</v>
      </c>
      <c r="D68" s="95" t="str">
        <f>$D$12</f>
        <v>year 2022</v>
      </c>
      <c r="E68" s="131">
        <f t="shared" si="3"/>
        <v>0</v>
      </c>
      <c r="F68" s="72">
        <v>0</v>
      </c>
      <c r="G68" s="132">
        <v>0</v>
      </c>
      <c r="H68" s="96">
        <v>0</v>
      </c>
      <c r="I68" s="96">
        <v>0</v>
      </c>
      <c r="J68" s="97">
        <v>0</v>
      </c>
      <c r="K68" s="132">
        <v>0</v>
      </c>
      <c r="L68" s="96">
        <v>0</v>
      </c>
      <c r="M68" s="96">
        <v>0</v>
      </c>
      <c r="N68" s="97">
        <v>0</v>
      </c>
      <c r="O68" s="133">
        <f t="shared" si="4"/>
        <v>0</v>
      </c>
      <c r="P68" s="96">
        <v>0</v>
      </c>
      <c r="Q68" s="96">
        <v>0</v>
      </c>
      <c r="R68" s="96">
        <v>0</v>
      </c>
      <c r="S68" s="134">
        <v>0</v>
      </c>
      <c r="T68" s="133">
        <f t="shared" si="5"/>
        <v>0</v>
      </c>
      <c r="U68" s="96">
        <v>0</v>
      </c>
      <c r="V68" s="96">
        <v>0</v>
      </c>
      <c r="W68" s="96">
        <v>0</v>
      </c>
      <c r="X68" s="134">
        <v>0</v>
      </c>
    </row>
    <row r="69" spans="2:24" ht="0" hidden="1" customHeight="1" x14ac:dyDescent="0.2">
      <c r="C69" s="70"/>
      <c r="D69" s="70" t="str">
        <f>$D$13</f>
        <v>year 2021</v>
      </c>
      <c r="E69" s="135">
        <f t="shared" si="3"/>
        <v>0</v>
      </c>
      <c r="F69" s="72">
        <v>0</v>
      </c>
      <c r="G69" s="136">
        <v>0</v>
      </c>
      <c r="H69" s="137">
        <v>0</v>
      </c>
      <c r="I69" s="137">
        <v>0</v>
      </c>
      <c r="J69" s="138">
        <v>0</v>
      </c>
      <c r="K69" s="136">
        <v>0</v>
      </c>
      <c r="L69" s="137">
        <v>0</v>
      </c>
      <c r="M69" s="137">
        <v>0</v>
      </c>
      <c r="N69" s="138">
        <v>0</v>
      </c>
      <c r="O69" s="139">
        <f t="shared" si="4"/>
        <v>0</v>
      </c>
      <c r="P69" s="137">
        <v>0</v>
      </c>
      <c r="Q69" s="137">
        <v>0</v>
      </c>
      <c r="R69" s="137">
        <v>0</v>
      </c>
      <c r="S69" s="140">
        <v>0</v>
      </c>
      <c r="T69" s="139">
        <f t="shared" si="5"/>
        <v>0</v>
      </c>
      <c r="U69" s="137">
        <v>0</v>
      </c>
      <c r="V69" s="137">
        <v>0</v>
      </c>
      <c r="W69" s="137">
        <v>0</v>
      </c>
      <c r="X69" s="140">
        <v>0</v>
      </c>
    </row>
    <row r="70" spans="2:24" ht="0" hidden="1" customHeight="1" x14ac:dyDescent="0.2">
      <c r="B70" s="11" t="s">
        <v>142</v>
      </c>
      <c r="C70" s="94" t="s">
        <v>143</v>
      </c>
      <c r="D70" s="95" t="str">
        <f>$D$12</f>
        <v>year 2022</v>
      </c>
      <c r="E70" s="131">
        <f t="shared" si="3"/>
        <v>0</v>
      </c>
      <c r="F70" s="72">
        <v>0</v>
      </c>
      <c r="G70" s="132">
        <v>0</v>
      </c>
      <c r="H70" s="96">
        <v>0</v>
      </c>
      <c r="I70" s="96">
        <v>0</v>
      </c>
      <c r="J70" s="97">
        <v>0</v>
      </c>
      <c r="K70" s="132">
        <v>0</v>
      </c>
      <c r="L70" s="96">
        <v>0</v>
      </c>
      <c r="M70" s="96">
        <v>0</v>
      </c>
      <c r="N70" s="97">
        <v>0</v>
      </c>
      <c r="O70" s="133">
        <f t="shared" si="4"/>
        <v>0</v>
      </c>
      <c r="P70" s="96">
        <v>0</v>
      </c>
      <c r="Q70" s="96">
        <v>0</v>
      </c>
      <c r="R70" s="96">
        <v>0</v>
      </c>
      <c r="S70" s="134">
        <v>0</v>
      </c>
      <c r="T70" s="133">
        <f t="shared" si="5"/>
        <v>0</v>
      </c>
      <c r="U70" s="96">
        <v>0</v>
      </c>
      <c r="V70" s="96">
        <v>0</v>
      </c>
      <c r="W70" s="96">
        <v>0</v>
      </c>
      <c r="X70" s="134">
        <v>0</v>
      </c>
    </row>
    <row r="71" spans="2:24" ht="0" hidden="1" customHeight="1" x14ac:dyDescent="0.2">
      <c r="C71" s="70"/>
      <c r="D71" s="70" t="str">
        <f>$D$13</f>
        <v>year 2021</v>
      </c>
      <c r="E71" s="135">
        <f t="shared" si="3"/>
        <v>0</v>
      </c>
      <c r="F71" s="72">
        <v>0</v>
      </c>
      <c r="G71" s="136">
        <v>0</v>
      </c>
      <c r="H71" s="137">
        <v>0</v>
      </c>
      <c r="I71" s="137">
        <v>0</v>
      </c>
      <c r="J71" s="138">
        <v>0</v>
      </c>
      <c r="K71" s="136">
        <v>0</v>
      </c>
      <c r="L71" s="137">
        <v>0</v>
      </c>
      <c r="M71" s="137">
        <v>0</v>
      </c>
      <c r="N71" s="138">
        <v>0</v>
      </c>
      <c r="O71" s="139">
        <f t="shared" si="4"/>
        <v>0</v>
      </c>
      <c r="P71" s="137">
        <v>0</v>
      </c>
      <c r="Q71" s="137">
        <v>0</v>
      </c>
      <c r="R71" s="137">
        <v>0</v>
      </c>
      <c r="S71" s="140">
        <v>0</v>
      </c>
      <c r="T71" s="139">
        <f t="shared" si="5"/>
        <v>0</v>
      </c>
      <c r="U71" s="137">
        <v>0</v>
      </c>
      <c r="V71" s="137">
        <v>0</v>
      </c>
      <c r="W71" s="137">
        <v>0</v>
      </c>
      <c r="X71" s="140">
        <v>0</v>
      </c>
    </row>
    <row r="72" spans="2:24" ht="0" hidden="1" customHeight="1" x14ac:dyDescent="0.2">
      <c r="B72" s="11" t="s">
        <v>144</v>
      </c>
      <c r="C72" s="94" t="s">
        <v>145</v>
      </c>
      <c r="D72" s="95" t="str">
        <f>$D$12</f>
        <v>year 2022</v>
      </c>
      <c r="E72" s="131">
        <f t="shared" si="3"/>
        <v>0</v>
      </c>
      <c r="F72" s="72">
        <v>0</v>
      </c>
      <c r="G72" s="132">
        <v>0</v>
      </c>
      <c r="H72" s="96">
        <v>0</v>
      </c>
      <c r="I72" s="96">
        <v>0</v>
      </c>
      <c r="J72" s="97">
        <v>0</v>
      </c>
      <c r="K72" s="132">
        <v>0</v>
      </c>
      <c r="L72" s="96">
        <v>0</v>
      </c>
      <c r="M72" s="96">
        <v>0</v>
      </c>
      <c r="N72" s="97">
        <v>0</v>
      </c>
      <c r="O72" s="133">
        <f t="shared" si="4"/>
        <v>0</v>
      </c>
      <c r="P72" s="96">
        <v>0</v>
      </c>
      <c r="Q72" s="96">
        <v>0</v>
      </c>
      <c r="R72" s="96">
        <v>0</v>
      </c>
      <c r="S72" s="134">
        <v>0</v>
      </c>
      <c r="T72" s="133">
        <f t="shared" si="5"/>
        <v>0</v>
      </c>
      <c r="U72" s="96">
        <v>0</v>
      </c>
      <c r="V72" s="96">
        <v>0</v>
      </c>
      <c r="W72" s="96">
        <v>0</v>
      </c>
      <c r="X72" s="134">
        <v>0</v>
      </c>
    </row>
    <row r="73" spans="2:24" ht="0" hidden="1" customHeight="1" x14ac:dyDescent="0.2">
      <c r="C73" s="70"/>
      <c r="D73" s="70" t="str">
        <f>$D$13</f>
        <v>year 2021</v>
      </c>
      <c r="E73" s="135">
        <f t="shared" si="3"/>
        <v>0</v>
      </c>
      <c r="F73" s="72">
        <v>0</v>
      </c>
      <c r="G73" s="136">
        <v>0</v>
      </c>
      <c r="H73" s="137">
        <v>0</v>
      </c>
      <c r="I73" s="137">
        <v>0</v>
      </c>
      <c r="J73" s="138">
        <v>0</v>
      </c>
      <c r="K73" s="136">
        <v>0</v>
      </c>
      <c r="L73" s="137">
        <v>0</v>
      </c>
      <c r="M73" s="137">
        <v>0</v>
      </c>
      <c r="N73" s="138">
        <v>0</v>
      </c>
      <c r="O73" s="139">
        <f t="shared" si="4"/>
        <v>0</v>
      </c>
      <c r="P73" s="137">
        <v>0</v>
      </c>
      <c r="Q73" s="137">
        <v>0</v>
      </c>
      <c r="R73" s="137">
        <v>0</v>
      </c>
      <c r="S73" s="140">
        <v>0</v>
      </c>
      <c r="T73" s="139">
        <f t="shared" si="5"/>
        <v>0</v>
      </c>
      <c r="U73" s="137">
        <v>0</v>
      </c>
      <c r="V73" s="137">
        <v>0</v>
      </c>
      <c r="W73" s="137">
        <v>0</v>
      </c>
      <c r="X73" s="140">
        <v>0</v>
      </c>
    </row>
    <row r="74" spans="2:24" ht="0" hidden="1" customHeight="1" x14ac:dyDescent="0.2">
      <c r="B74" s="11" t="s">
        <v>146</v>
      </c>
      <c r="C74" s="94" t="s">
        <v>147</v>
      </c>
      <c r="D74" s="95" t="str">
        <f>$D$12</f>
        <v>year 2022</v>
      </c>
      <c r="E74" s="131">
        <f t="shared" si="3"/>
        <v>0</v>
      </c>
      <c r="F74" s="72">
        <v>0</v>
      </c>
      <c r="G74" s="132">
        <v>0</v>
      </c>
      <c r="H74" s="96">
        <v>0</v>
      </c>
      <c r="I74" s="96">
        <v>0</v>
      </c>
      <c r="J74" s="97">
        <v>0</v>
      </c>
      <c r="K74" s="132">
        <v>0</v>
      </c>
      <c r="L74" s="96">
        <v>0</v>
      </c>
      <c r="M74" s="96">
        <v>0</v>
      </c>
      <c r="N74" s="97">
        <v>0</v>
      </c>
      <c r="O74" s="133">
        <f t="shared" si="4"/>
        <v>0</v>
      </c>
      <c r="P74" s="96">
        <v>0</v>
      </c>
      <c r="Q74" s="96">
        <v>0</v>
      </c>
      <c r="R74" s="96">
        <v>0</v>
      </c>
      <c r="S74" s="134">
        <v>0</v>
      </c>
      <c r="T74" s="133">
        <f t="shared" si="5"/>
        <v>0</v>
      </c>
      <c r="U74" s="96">
        <v>0</v>
      </c>
      <c r="V74" s="96">
        <v>0</v>
      </c>
      <c r="W74" s="96">
        <v>0</v>
      </c>
      <c r="X74" s="134">
        <v>0</v>
      </c>
    </row>
    <row r="75" spans="2:24" ht="0" hidden="1" customHeight="1" x14ac:dyDescent="0.2">
      <c r="C75" s="70"/>
      <c r="D75" s="70" t="str">
        <f>$D$13</f>
        <v>year 2021</v>
      </c>
      <c r="E75" s="135">
        <f t="shared" si="3"/>
        <v>0</v>
      </c>
      <c r="F75" s="72">
        <v>0</v>
      </c>
      <c r="G75" s="136">
        <v>0</v>
      </c>
      <c r="H75" s="137">
        <v>0</v>
      </c>
      <c r="I75" s="137">
        <v>0</v>
      </c>
      <c r="J75" s="138">
        <v>0</v>
      </c>
      <c r="K75" s="136">
        <v>0</v>
      </c>
      <c r="L75" s="137">
        <v>0</v>
      </c>
      <c r="M75" s="137">
        <v>0</v>
      </c>
      <c r="N75" s="138">
        <v>0</v>
      </c>
      <c r="O75" s="139">
        <f t="shared" si="4"/>
        <v>0</v>
      </c>
      <c r="P75" s="137">
        <v>0</v>
      </c>
      <c r="Q75" s="137">
        <v>0</v>
      </c>
      <c r="R75" s="137">
        <v>0</v>
      </c>
      <c r="S75" s="140">
        <v>0</v>
      </c>
      <c r="T75" s="139">
        <f t="shared" si="5"/>
        <v>0</v>
      </c>
      <c r="U75" s="137">
        <v>0</v>
      </c>
      <c r="V75" s="137">
        <v>0</v>
      </c>
      <c r="W75" s="137">
        <v>0</v>
      </c>
      <c r="X75" s="140">
        <v>0</v>
      </c>
    </row>
    <row r="76" spans="2:24" ht="0" hidden="1" customHeight="1" x14ac:dyDescent="0.2">
      <c r="B76" s="11" t="s">
        <v>148</v>
      </c>
      <c r="C76" s="94" t="s">
        <v>149</v>
      </c>
      <c r="D76" s="95" t="str">
        <f>$D$12</f>
        <v>year 2022</v>
      </c>
      <c r="E76" s="131">
        <f t="shared" ref="E76:E89" si="6">SUM(G76:N76)</f>
        <v>0</v>
      </c>
      <c r="F76" s="72">
        <v>0</v>
      </c>
      <c r="G76" s="132">
        <v>0</v>
      </c>
      <c r="H76" s="96">
        <v>0</v>
      </c>
      <c r="I76" s="96">
        <v>0</v>
      </c>
      <c r="J76" s="97">
        <v>0</v>
      </c>
      <c r="K76" s="132">
        <v>0</v>
      </c>
      <c r="L76" s="96">
        <v>0</v>
      </c>
      <c r="M76" s="96">
        <v>0</v>
      </c>
      <c r="N76" s="97">
        <v>0</v>
      </c>
      <c r="O76" s="133">
        <f t="shared" ref="O76:O89" si="7">SUM(P76:S76)</f>
        <v>0</v>
      </c>
      <c r="P76" s="96">
        <v>0</v>
      </c>
      <c r="Q76" s="96">
        <v>0</v>
      </c>
      <c r="R76" s="96">
        <v>0</v>
      </c>
      <c r="S76" s="134">
        <v>0</v>
      </c>
      <c r="T76" s="133">
        <f t="shared" ref="T76:T89" si="8">SUM(U76:X76)</f>
        <v>0</v>
      </c>
      <c r="U76" s="96">
        <v>0</v>
      </c>
      <c r="V76" s="96">
        <v>0</v>
      </c>
      <c r="W76" s="96">
        <v>0</v>
      </c>
      <c r="X76" s="134">
        <v>0</v>
      </c>
    </row>
    <row r="77" spans="2:24" ht="0" hidden="1" customHeight="1" x14ac:dyDescent="0.2">
      <c r="C77" s="70"/>
      <c r="D77" s="70" t="str">
        <f>$D$13</f>
        <v>year 2021</v>
      </c>
      <c r="E77" s="135">
        <f t="shared" si="6"/>
        <v>0</v>
      </c>
      <c r="F77" s="72">
        <v>0</v>
      </c>
      <c r="G77" s="136">
        <v>0</v>
      </c>
      <c r="H77" s="137">
        <v>0</v>
      </c>
      <c r="I77" s="137">
        <v>0</v>
      </c>
      <c r="J77" s="138">
        <v>0</v>
      </c>
      <c r="K77" s="136">
        <v>0</v>
      </c>
      <c r="L77" s="137">
        <v>0</v>
      </c>
      <c r="M77" s="137">
        <v>0</v>
      </c>
      <c r="N77" s="138">
        <v>0</v>
      </c>
      <c r="O77" s="139">
        <f t="shared" si="7"/>
        <v>0</v>
      </c>
      <c r="P77" s="137">
        <v>0</v>
      </c>
      <c r="Q77" s="137">
        <v>0</v>
      </c>
      <c r="R77" s="137">
        <v>0</v>
      </c>
      <c r="S77" s="140">
        <v>0</v>
      </c>
      <c r="T77" s="139">
        <f t="shared" si="8"/>
        <v>0</v>
      </c>
      <c r="U77" s="137">
        <v>0</v>
      </c>
      <c r="V77" s="137">
        <v>0</v>
      </c>
      <c r="W77" s="137">
        <v>0</v>
      </c>
      <c r="X77" s="140">
        <v>0</v>
      </c>
    </row>
    <row r="78" spans="2:24" ht="0" hidden="1" customHeight="1" x14ac:dyDescent="0.2">
      <c r="B78" s="11" t="s">
        <v>150</v>
      </c>
      <c r="C78" s="94" t="s">
        <v>151</v>
      </c>
      <c r="D78" s="95" t="str">
        <f>$D$12</f>
        <v>year 2022</v>
      </c>
      <c r="E78" s="131">
        <f t="shared" si="6"/>
        <v>0</v>
      </c>
      <c r="F78" s="72">
        <v>0</v>
      </c>
      <c r="G78" s="132">
        <v>0</v>
      </c>
      <c r="H78" s="96">
        <v>0</v>
      </c>
      <c r="I78" s="96">
        <v>0</v>
      </c>
      <c r="J78" s="97">
        <v>0</v>
      </c>
      <c r="K78" s="132">
        <v>0</v>
      </c>
      <c r="L78" s="96">
        <v>0</v>
      </c>
      <c r="M78" s="96">
        <v>0</v>
      </c>
      <c r="N78" s="97">
        <v>0</v>
      </c>
      <c r="O78" s="133">
        <f t="shared" si="7"/>
        <v>0</v>
      </c>
      <c r="P78" s="96">
        <v>0</v>
      </c>
      <c r="Q78" s="96">
        <v>0</v>
      </c>
      <c r="R78" s="96">
        <v>0</v>
      </c>
      <c r="S78" s="134">
        <v>0</v>
      </c>
      <c r="T78" s="133">
        <f t="shared" si="8"/>
        <v>0</v>
      </c>
      <c r="U78" s="96">
        <v>0</v>
      </c>
      <c r="V78" s="96">
        <v>0</v>
      </c>
      <c r="W78" s="96">
        <v>0</v>
      </c>
      <c r="X78" s="134">
        <v>0</v>
      </c>
    </row>
    <row r="79" spans="2:24" ht="0" hidden="1" customHeight="1" x14ac:dyDescent="0.2">
      <c r="C79" s="70"/>
      <c r="D79" s="70" t="str">
        <f>$D$13</f>
        <v>year 2021</v>
      </c>
      <c r="E79" s="135">
        <f t="shared" si="6"/>
        <v>0</v>
      </c>
      <c r="F79" s="72">
        <v>0</v>
      </c>
      <c r="G79" s="136">
        <v>0</v>
      </c>
      <c r="H79" s="137">
        <v>0</v>
      </c>
      <c r="I79" s="137">
        <v>0</v>
      </c>
      <c r="J79" s="138">
        <v>0</v>
      </c>
      <c r="K79" s="136">
        <v>0</v>
      </c>
      <c r="L79" s="137">
        <v>0</v>
      </c>
      <c r="M79" s="137">
        <v>0</v>
      </c>
      <c r="N79" s="138">
        <v>0</v>
      </c>
      <c r="O79" s="139">
        <f t="shared" si="7"/>
        <v>0</v>
      </c>
      <c r="P79" s="137">
        <v>0</v>
      </c>
      <c r="Q79" s="137">
        <v>0</v>
      </c>
      <c r="R79" s="137">
        <v>0</v>
      </c>
      <c r="S79" s="140">
        <v>0</v>
      </c>
      <c r="T79" s="139">
        <f t="shared" si="8"/>
        <v>0</v>
      </c>
      <c r="U79" s="137">
        <v>0</v>
      </c>
      <c r="V79" s="137">
        <v>0</v>
      </c>
      <c r="W79" s="137">
        <v>0</v>
      </c>
      <c r="X79" s="140">
        <v>0</v>
      </c>
    </row>
    <row r="80" spans="2:24" ht="0" hidden="1" customHeight="1" x14ac:dyDescent="0.2">
      <c r="B80" s="11" t="s">
        <v>152</v>
      </c>
      <c r="C80" s="94" t="s">
        <v>153</v>
      </c>
      <c r="D80" s="95" t="str">
        <f>$D$12</f>
        <v>year 2022</v>
      </c>
      <c r="E80" s="131">
        <f t="shared" si="6"/>
        <v>0</v>
      </c>
      <c r="F80" s="72">
        <v>0</v>
      </c>
      <c r="G80" s="132">
        <v>0</v>
      </c>
      <c r="H80" s="96">
        <v>0</v>
      </c>
      <c r="I80" s="96">
        <v>0</v>
      </c>
      <c r="J80" s="97">
        <v>0</v>
      </c>
      <c r="K80" s="132">
        <v>0</v>
      </c>
      <c r="L80" s="96">
        <v>0</v>
      </c>
      <c r="M80" s="96">
        <v>0</v>
      </c>
      <c r="N80" s="97">
        <v>0</v>
      </c>
      <c r="O80" s="133">
        <f t="shared" si="7"/>
        <v>0</v>
      </c>
      <c r="P80" s="96">
        <v>0</v>
      </c>
      <c r="Q80" s="96">
        <v>0</v>
      </c>
      <c r="R80" s="96">
        <v>0</v>
      </c>
      <c r="S80" s="134">
        <v>0</v>
      </c>
      <c r="T80" s="133">
        <f t="shared" si="8"/>
        <v>0</v>
      </c>
      <c r="U80" s="96">
        <v>0</v>
      </c>
      <c r="V80" s="96">
        <v>0</v>
      </c>
      <c r="W80" s="96">
        <v>0</v>
      </c>
      <c r="X80" s="134">
        <v>0</v>
      </c>
    </row>
    <row r="81" spans="2:24" ht="0" hidden="1" customHeight="1" x14ac:dyDescent="0.2">
      <c r="C81" s="70"/>
      <c r="D81" s="70" t="str">
        <f>$D$13</f>
        <v>year 2021</v>
      </c>
      <c r="E81" s="135">
        <f t="shared" si="6"/>
        <v>0</v>
      </c>
      <c r="F81" s="72">
        <v>0</v>
      </c>
      <c r="G81" s="136">
        <v>0</v>
      </c>
      <c r="H81" s="137">
        <v>0</v>
      </c>
      <c r="I81" s="137">
        <v>0</v>
      </c>
      <c r="J81" s="138">
        <v>0</v>
      </c>
      <c r="K81" s="136">
        <v>0</v>
      </c>
      <c r="L81" s="137">
        <v>0</v>
      </c>
      <c r="M81" s="137">
        <v>0</v>
      </c>
      <c r="N81" s="138">
        <v>0</v>
      </c>
      <c r="O81" s="139">
        <f t="shared" si="7"/>
        <v>0</v>
      </c>
      <c r="P81" s="137">
        <v>0</v>
      </c>
      <c r="Q81" s="137">
        <v>0</v>
      </c>
      <c r="R81" s="137">
        <v>0</v>
      </c>
      <c r="S81" s="140">
        <v>0</v>
      </c>
      <c r="T81" s="139">
        <f t="shared" si="8"/>
        <v>0</v>
      </c>
      <c r="U81" s="137">
        <v>0</v>
      </c>
      <c r="V81" s="137">
        <v>0</v>
      </c>
      <c r="W81" s="137">
        <v>0</v>
      </c>
      <c r="X81" s="140">
        <v>0</v>
      </c>
    </row>
    <row r="82" spans="2:24" ht="0" hidden="1" customHeight="1" x14ac:dyDescent="0.2">
      <c r="B82" s="11" t="s">
        <v>154</v>
      </c>
      <c r="C82" s="94" t="s">
        <v>155</v>
      </c>
      <c r="D82" s="95" t="str">
        <f>$D$12</f>
        <v>year 2022</v>
      </c>
      <c r="E82" s="131">
        <f t="shared" si="6"/>
        <v>0</v>
      </c>
      <c r="F82" s="72">
        <v>0</v>
      </c>
      <c r="G82" s="132">
        <v>0</v>
      </c>
      <c r="H82" s="96">
        <v>0</v>
      </c>
      <c r="I82" s="96">
        <v>0</v>
      </c>
      <c r="J82" s="97">
        <v>0</v>
      </c>
      <c r="K82" s="132">
        <v>0</v>
      </c>
      <c r="L82" s="96">
        <v>0</v>
      </c>
      <c r="M82" s="96">
        <v>0</v>
      </c>
      <c r="N82" s="97">
        <v>0</v>
      </c>
      <c r="O82" s="133">
        <f t="shared" si="7"/>
        <v>0</v>
      </c>
      <c r="P82" s="96">
        <v>0</v>
      </c>
      <c r="Q82" s="96">
        <v>0</v>
      </c>
      <c r="R82" s="96">
        <v>0</v>
      </c>
      <c r="S82" s="134">
        <v>0</v>
      </c>
      <c r="T82" s="133">
        <f t="shared" si="8"/>
        <v>0</v>
      </c>
      <c r="U82" s="96">
        <v>0</v>
      </c>
      <c r="V82" s="96">
        <v>0</v>
      </c>
      <c r="W82" s="96">
        <v>0</v>
      </c>
      <c r="X82" s="134">
        <v>0</v>
      </c>
    </row>
    <row r="83" spans="2:24" ht="0" hidden="1" customHeight="1" x14ac:dyDescent="0.2">
      <c r="C83" s="70"/>
      <c r="D83" s="70" t="str">
        <f>$D$13</f>
        <v>year 2021</v>
      </c>
      <c r="E83" s="135">
        <f t="shared" si="6"/>
        <v>0</v>
      </c>
      <c r="F83" s="72">
        <v>0</v>
      </c>
      <c r="G83" s="136">
        <v>0</v>
      </c>
      <c r="H83" s="137">
        <v>0</v>
      </c>
      <c r="I83" s="137">
        <v>0</v>
      </c>
      <c r="J83" s="138">
        <v>0</v>
      </c>
      <c r="K83" s="136">
        <v>0</v>
      </c>
      <c r="L83" s="137">
        <v>0</v>
      </c>
      <c r="M83" s="137">
        <v>0</v>
      </c>
      <c r="N83" s="138">
        <v>0</v>
      </c>
      <c r="O83" s="139">
        <f t="shared" si="7"/>
        <v>0</v>
      </c>
      <c r="P83" s="137">
        <v>0</v>
      </c>
      <c r="Q83" s="137">
        <v>0</v>
      </c>
      <c r="R83" s="137">
        <v>0</v>
      </c>
      <c r="S83" s="140">
        <v>0</v>
      </c>
      <c r="T83" s="139">
        <f t="shared" si="8"/>
        <v>0</v>
      </c>
      <c r="U83" s="137">
        <v>0</v>
      </c>
      <c r="V83" s="137">
        <v>0</v>
      </c>
      <c r="W83" s="137">
        <v>0</v>
      </c>
      <c r="X83" s="140">
        <v>0</v>
      </c>
    </row>
    <row r="84" spans="2:24" ht="0" hidden="1" customHeight="1" x14ac:dyDescent="0.2">
      <c r="B84" s="11" t="s">
        <v>156</v>
      </c>
      <c r="C84" s="94" t="s">
        <v>157</v>
      </c>
      <c r="D84" s="95" t="str">
        <f>$D$12</f>
        <v>year 2022</v>
      </c>
      <c r="E84" s="131">
        <f t="shared" si="6"/>
        <v>0</v>
      </c>
      <c r="F84" s="72">
        <v>0</v>
      </c>
      <c r="G84" s="132">
        <v>0</v>
      </c>
      <c r="H84" s="96">
        <v>0</v>
      </c>
      <c r="I84" s="96">
        <v>0</v>
      </c>
      <c r="J84" s="97">
        <v>0</v>
      </c>
      <c r="K84" s="132">
        <v>0</v>
      </c>
      <c r="L84" s="96">
        <v>0</v>
      </c>
      <c r="M84" s="96">
        <v>0</v>
      </c>
      <c r="N84" s="97">
        <v>0</v>
      </c>
      <c r="O84" s="133">
        <f t="shared" si="7"/>
        <v>0</v>
      </c>
      <c r="P84" s="96">
        <v>0</v>
      </c>
      <c r="Q84" s="96">
        <v>0</v>
      </c>
      <c r="R84" s="96">
        <v>0</v>
      </c>
      <c r="S84" s="134">
        <v>0</v>
      </c>
      <c r="T84" s="133">
        <f t="shared" si="8"/>
        <v>0</v>
      </c>
      <c r="U84" s="96">
        <v>0</v>
      </c>
      <c r="V84" s="96">
        <v>0</v>
      </c>
      <c r="W84" s="96">
        <v>0</v>
      </c>
      <c r="X84" s="134">
        <v>0</v>
      </c>
    </row>
    <row r="85" spans="2:24" ht="0" hidden="1" customHeight="1" x14ac:dyDescent="0.2">
      <c r="C85" s="70"/>
      <c r="D85" s="70" t="str">
        <f>$D$13</f>
        <v>year 2021</v>
      </c>
      <c r="E85" s="135">
        <f t="shared" si="6"/>
        <v>0</v>
      </c>
      <c r="F85" s="72">
        <v>0</v>
      </c>
      <c r="G85" s="136">
        <v>0</v>
      </c>
      <c r="H85" s="137">
        <v>0</v>
      </c>
      <c r="I85" s="137">
        <v>0</v>
      </c>
      <c r="J85" s="138">
        <v>0</v>
      </c>
      <c r="K85" s="136">
        <v>0</v>
      </c>
      <c r="L85" s="137">
        <v>0</v>
      </c>
      <c r="M85" s="137">
        <v>0</v>
      </c>
      <c r="N85" s="138">
        <v>0</v>
      </c>
      <c r="O85" s="139">
        <f t="shared" si="7"/>
        <v>0</v>
      </c>
      <c r="P85" s="137">
        <v>0</v>
      </c>
      <c r="Q85" s="137">
        <v>0</v>
      </c>
      <c r="R85" s="137">
        <v>0</v>
      </c>
      <c r="S85" s="140">
        <v>0</v>
      </c>
      <c r="T85" s="139">
        <f t="shared" si="8"/>
        <v>0</v>
      </c>
      <c r="U85" s="137">
        <v>0</v>
      </c>
      <c r="V85" s="137">
        <v>0</v>
      </c>
      <c r="W85" s="137">
        <v>0</v>
      </c>
      <c r="X85" s="140">
        <v>0</v>
      </c>
    </row>
    <row r="86" spans="2:24" ht="0" hidden="1" customHeight="1" x14ac:dyDescent="0.2">
      <c r="B86" s="11" t="s">
        <v>158</v>
      </c>
      <c r="C86" s="94" t="s">
        <v>159</v>
      </c>
      <c r="D86" s="95" t="str">
        <f>$D$12</f>
        <v>year 2022</v>
      </c>
      <c r="E86" s="131">
        <f t="shared" si="6"/>
        <v>0</v>
      </c>
      <c r="F86" s="72">
        <v>0</v>
      </c>
      <c r="G86" s="132">
        <v>0</v>
      </c>
      <c r="H86" s="96">
        <v>0</v>
      </c>
      <c r="I86" s="96">
        <v>0</v>
      </c>
      <c r="J86" s="97">
        <v>0</v>
      </c>
      <c r="K86" s="132">
        <v>0</v>
      </c>
      <c r="L86" s="96">
        <v>0</v>
      </c>
      <c r="M86" s="96">
        <v>0</v>
      </c>
      <c r="N86" s="97">
        <v>0</v>
      </c>
      <c r="O86" s="133">
        <f t="shared" si="7"/>
        <v>0</v>
      </c>
      <c r="P86" s="96">
        <v>0</v>
      </c>
      <c r="Q86" s="96">
        <v>0</v>
      </c>
      <c r="R86" s="96">
        <v>0</v>
      </c>
      <c r="S86" s="134">
        <v>0</v>
      </c>
      <c r="T86" s="133">
        <f t="shared" si="8"/>
        <v>0</v>
      </c>
      <c r="U86" s="96">
        <v>0</v>
      </c>
      <c r="V86" s="96">
        <v>0</v>
      </c>
      <c r="W86" s="96">
        <v>0</v>
      </c>
      <c r="X86" s="134">
        <v>0</v>
      </c>
    </row>
    <row r="87" spans="2:24" ht="0" hidden="1" customHeight="1" x14ac:dyDescent="0.2">
      <c r="C87" s="70"/>
      <c r="D87" s="70" t="str">
        <f>$D$13</f>
        <v>year 2021</v>
      </c>
      <c r="E87" s="135">
        <f t="shared" si="6"/>
        <v>0</v>
      </c>
      <c r="F87" s="72">
        <v>0</v>
      </c>
      <c r="G87" s="136">
        <v>0</v>
      </c>
      <c r="H87" s="137">
        <v>0</v>
      </c>
      <c r="I87" s="137">
        <v>0</v>
      </c>
      <c r="J87" s="138">
        <v>0</v>
      </c>
      <c r="K87" s="136">
        <v>0</v>
      </c>
      <c r="L87" s="137">
        <v>0</v>
      </c>
      <c r="M87" s="137">
        <v>0</v>
      </c>
      <c r="N87" s="138">
        <v>0</v>
      </c>
      <c r="O87" s="139">
        <f t="shared" si="7"/>
        <v>0</v>
      </c>
      <c r="P87" s="137">
        <v>0</v>
      </c>
      <c r="Q87" s="137">
        <v>0</v>
      </c>
      <c r="R87" s="137">
        <v>0</v>
      </c>
      <c r="S87" s="140">
        <v>0</v>
      </c>
      <c r="T87" s="139">
        <f t="shared" si="8"/>
        <v>0</v>
      </c>
      <c r="U87" s="137">
        <v>0</v>
      </c>
      <c r="V87" s="137">
        <v>0</v>
      </c>
      <c r="W87" s="137">
        <v>0</v>
      </c>
      <c r="X87" s="140">
        <v>0</v>
      </c>
    </row>
    <row r="88" spans="2:24" ht="0" hidden="1" customHeight="1" x14ac:dyDescent="0.2">
      <c r="B88" s="11" t="s">
        <v>160</v>
      </c>
      <c r="C88" s="94" t="s">
        <v>161</v>
      </c>
      <c r="D88" s="95" t="str">
        <f>$D$12</f>
        <v>year 2022</v>
      </c>
      <c r="E88" s="131">
        <f t="shared" si="6"/>
        <v>0</v>
      </c>
      <c r="F88" s="72">
        <v>0</v>
      </c>
      <c r="G88" s="132">
        <v>0</v>
      </c>
      <c r="H88" s="96">
        <v>0</v>
      </c>
      <c r="I88" s="96">
        <v>0</v>
      </c>
      <c r="J88" s="97">
        <v>0</v>
      </c>
      <c r="K88" s="132">
        <v>0</v>
      </c>
      <c r="L88" s="96">
        <v>0</v>
      </c>
      <c r="M88" s="96">
        <v>0</v>
      </c>
      <c r="N88" s="97">
        <v>0</v>
      </c>
      <c r="O88" s="133">
        <f t="shared" si="7"/>
        <v>0</v>
      </c>
      <c r="P88" s="96">
        <v>0</v>
      </c>
      <c r="Q88" s="96">
        <v>0</v>
      </c>
      <c r="R88" s="96">
        <v>0</v>
      </c>
      <c r="S88" s="134">
        <v>0</v>
      </c>
      <c r="T88" s="133">
        <f t="shared" si="8"/>
        <v>0</v>
      </c>
      <c r="U88" s="96">
        <v>0</v>
      </c>
      <c r="V88" s="96">
        <v>0</v>
      </c>
      <c r="W88" s="96">
        <v>0</v>
      </c>
      <c r="X88" s="134">
        <v>0</v>
      </c>
    </row>
    <row r="89" spans="2:24" ht="0" hidden="1" customHeight="1" x14ac:dyDescent="0.2">
      <c r="C89" s="70"/>
      <c r="D89" s="70" t="str">
        <f>$D$13</f>
        <v>year 2021</v>
      </c>
      <c r="E89" s="141">
        <f t="shared" si="6"/>
        <v>0</v>
      </c>
      <c r="F89" s="142">
        <v>0</v>
      </c>
      <c r="G89" s="143">
        <v>0</v>
      </c>
      <c r="H89" s="144">
        <v>0</v>
      </c>
      <c r="I89" s="144">
        <v>0</v>
      </c>
      <c r="J89" s="145">
        <v>0</v>
      </c>
      <c r="K89" s="143">
        <v>0</v>
      </c>
      <c r="L89" s="144">
        <v>0</v>
      </c>
      <c r="M89" s="144">
        <v>0</v>
      </c>
      <c r="N89" s="145">
        <v>0</v>
      </c>
      <c r="O89" s="146">
        <f t="shared" si="7"/>
        <v>0</v>
      </c>
      <c r="P89" s="144">
        <v>0</v>
      </c>
      <c r="Q89" s="144">
        <v>0</v>
      </c>
      <c r="R89" s="144">
        <v>0</v>
      </c>
      <c r="S89" s="147">
        <v>0</v>
      </c>
      <c r="T89" s="146">
        <f t="shared" si="8"/>
        <v>0</v>
      </c>
      <c r="U89" s="144">
        <v>0</v>
      </c>
      <c r="V89" s="144">
        <v>0</v>
      </c>
      <c r="W89" s="144">
        <v>0</v>
      </c>
      <c r="X89" s="147">
        <v>0</v>
      </c>
    </row>
    <row r="90" spans="2:24" ht="20.100000000000001" customHeight="1" x14ac:dyDescent="0.2">
      <c r="C90" s="52" t="str">
        <f>IF(INT(AktJahrMonat)&gt;201503,"","Hinweis: Der Gesamtbetrag der Forderungen, sofern der rückständige Betrag &gt;= 5 % der Forderung beträgt, wird erst ab Q2 2014 erfasst; für die vorausgehenden Quartale liegen bislang keine geeigneten Daten vor.")</f>
        <v/>
      </c>
    </row>
    <row r="91" spans="2:24" ht="12.75" customHeight="1" x14ac:dyDescent="0.2">
      <c r="C91" s="52" t="str">
        <f>IF(INT(AktJahrMonat)&gt;=201606,"","Hinweis: Die Gewährleistungen aus Gründen der Exportförderung werden erst ab Q2 2015 erfasst.")</f>
        <v/>
      </c>
    </row>
    <row r="92" spans="2:24" ht="12.75" customHeight="1" x14ac:dyDescent="0.2">
      <c r="C92" s="52" t="str">
        <f>IF(INT(AktJahrMonat)&gt;=201703,"","Hinweis: Die Deckungswerte werden erst ab Q1 2016 in 'geschuldete' und 'gewährleistete' Werte aufgeteilt.")</f>
        <v/>
      </c>
    </row>
  </sheetData>
  <mergeCells count="1">
    <mergeCell ref="T8:X8"/>
  </mergeCells>
  <printOptions horizontalCentered="1"/>
  <pageMargins left="0.39374999999999999" right="0.39374999999999999" top="0.98402777777777795" bottom="0.78749999999999998" header="0.51180555555555496" footer="0.51180555555555496"/>
  <pageSetup paperSize="9" orientation="landscape"/>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86" customWidth="1"/>
    <col min="2" max="2" width="11.5703125" style="11" hidden="1" customWidth="1"/>
    <col min="3" max="3" width="22.7109375" style="386" customWidth="1"/>
    <col min="4" max="4" width="8.7109375" style="386" customWidth="1"/>
    <col min="5" max="6" width="15.7109375" style="386" customWidth="1"/>
    <col min="7" max="7" width="18.7109375" style="386" customWidth="1"/>
    <col min="8" max="9" width="19.7109375" style="386" customWidth="1"/>
    <col min="10" max="257" width="11.42578125" style="386" customWidth="1"/>
    <col min="258" max="1025" width="11.42578125" style="390" customWidth="1"/>
  </cols>
  <sheetData>
    <row r="1" spans="2:13" ht="5.0999999999999996" customHeight="1" x14ac:dyDescent="0.2"/>
    <row r="2" spans="2:13" ht="12.75" customHeight="1" x14ac:dyDescent="0.2">
      <c r="C2" s="11" t="s">
        <v>185</v>
      </c>
    </row>
    <row r="3" spans="2:13" ht="12.75" customHeight="1" x14ac:dyDescent="0.2"/>
    <row r="4" spans="2:13" ht="12.75" customHeight="1" x14ac:dyDescent="0.2">
      <c r="C4" s="480" t="s">
        <v>186</v>
      </c>
      <c r="D4" s="446"/>
      <c r="E4" s="446"/>
      <c r="F4" s="446"/>
      <c r="G4" s="446"/>
      <c r="H4" s="446"/>
      <c r="I4" s="446"/>
      <c r="J4" s="77"/>
      <c r="M4" s="77"/>
    </row>
    <row r="5" spans="2:13" ht="21.75" customHeight="1" x14ac:dyDescent="0.2">
      <c r="C5" s="464" t="s">
        <v>187</v>
      </c>
      <c r="D5" s="446"/>
      <c r="E5" s="446"/>
      <c r="F5" s="446"/>
      <c r="G5" s="446"/>
      <c r="H5" s="446"/>
      <c r="I5" s="446"/>
      <c r="J5" s="77"/>
      <c r="M5" s="77"/>
    </row>
    <row r="6" spans="2:13" ht="15" customHeight="1" x14ac:dyDescent="0.2">
      <c r="C6" s="396" t="str">
        <f>UebInstitutQuartal</f>
        <v>Q3 2022</v>
      </c>
      <c r="D6" s="101"/>
      <c r="E6" s="101"/>
      <c r="F6" s="103"/>
      <c r="G6" s="103"/>
      <c r="H6" s="77"/>
      <c r="I6" s="77"/>
      <c r="J6" s="77"/>
      <c r="M6" s="77"/>
    </row>
    <row r="7" spans="2:13" ht="12.75" customHeight="1" x14ac:dyDescent="0.2">
      <c r="C7" s="36"/>
      <c r="D7" s="36"/>
      <c r="E7" s="36"/>
      <c r="F7" s="36"/>
      <c r="G7" s="36"/>
    </row>
    <row r="8" spans="2:13" ht="15" customHeight="1" x14ac:dyDescent="0.2">
      <c r="C8" s="36"/>
      <c r="D8" s="36"/>
      <c r="E8" s="351" t="s">
        <v>49</v>
      </c>
      <c r="F8" s="368"/>
      <c r="G8" s="369"/>
      <c r="H8" s="481" t="s">
        <v>188</v>
      </c>
      <c r="I8" s="484" t="s">
        <v>70</v>
      </c>
    </row>
    <row r="9" spans="2:13" ht="21.95" customHeight="1" x14ac:dyDescent="0.2">
      <c r="C9" s="36"/>
      <c r="D9" s="36"/>
      <c r="E9" s="370" t="s">
        <v>54</v>
      </c>
      <c r="F9" s="263" t="s">
        <v>71</v>
      </c>
      <c r="G9" s="264"/>
      <c r="H9" s="482"/>
      <c r="I9" s="485"/>
    </row>
    <row r="10" spans="2:13" ht="12.75" customHeight="1" x14ac:dyDescent="0.2">
      <c r="C10" s="36"/>
      <c r="D10" s="36"/>
      <c r="E10" s="371"/>
      <c r="F10" s="372" t="s">
        <v>189</v>
      </c>
      <c r="G10" s="373" t="s">
        <v>190</v>
      </c>
      <c r="H10" s="483"/>
      <c r="I10" s="486"/>
    </row>
    <row r="11" spans="2:13" ht="12.75" customHeight="1" x14ac:dyDescent="0.2">
      <c r="C11" s="296" t="s">
        <v>83</v>
      </c>
      <c r="D11" s="297" t="str">
        <f>AktQuartal</f>
        <v>Q3</v>
      </c>
      <c r="E11" s="282" t="str">
        <f>Einheit_Waehrung</f>
        <v>€ mn.</v>
      </c>
      <c r="F11" s="331" t="str">
        <f>E11</f>
        <v>€ mn.</v>
      </c>
      <c r="G11" s="332" t="str">
        <f>E11</f>
        <v>€ mn.</v>
      </c>
      <c r="H11" s="283" t="str">
        <f>E11</f>
        <v>€ mn.</v>
      </c>
      <c r="I11" s="284" t="str">
        <f>E11</f>
        <v>€ mn.</v>
      </c>
    </row>
    <row r="12" spans="2:13" ht="12.75" customHeight="1" x14ac:dyDescent="0.2">
      <c r="B12" s="11" t="s">
        <v>84</v>
      </c>
      <c r="C12" s="94" t="s">
        <v>85</v>
      </c>
      <c r="D12" s="292" t="str">
        <f>"year "&amp;AktJahr</f>
        <v>year 2022</v>
      </c>
      <c r="E12" s="271">
        <f t="shared" ref="E12:E75" si="0">SUM(F12:G12)</f>
        <v>0</v>
      </c>
      <c r="F12" s="149">
        <v>0</v>
      </c>
      <c r="G12" s="150">
        <v>0</v>
      </c>
      <c r="H12" s="151">
        <v>0</v>
      </c>
      <c r="I12" s="285">
        <v>0</v>
      </c>
    </row>
    <row r="13" spans="2:13" ht="12.75" customHeight="1" x14ac:dyDescent="0.2">
      <c r="C13" s="71"/>
      <c r="D13" s="293" t="str">
        <f>"year "&amp;(AktJahr-1)</f>
        <v>year 2021</v>
      </c>
      <c r="E13" s="273">
        <f t="shared" si="0"/>
        <v>0</v>
      </c>
      <c r="F13" s="153">
        <v>0</v>
      </c>
      <c r="G13" s="154">
        <v>0</v>
      </c>
      <c r="H13" s="155">
        <v>0</v>
      </c>
      <c r="I13" s="286">
        <v>0</v>
      </c>
    </row>
    <row r="14" spans="2:13" ht="12.75" customHeight="1" x14ac:dyDescent="0.2">
      <c r="B14" s="11" t="s">
        <v>86</v>
      </c>
      <c r="C14" s="94" t="s">
        <v>87</v>
      </c>
      <c r="D14" s="292" t="str">
        <f>$D$12</f>
        <v>year 2022</v>
      </c>
      <c r="E14" s="271">
        <f t="shared" si="0"/>
        <v>0</v>
      </c>
      <c r="F14" s="149">
        <v>0</v>
      </c>
      <c r="G14" s="150">
        <v>0</v>
      </c>
      <c r="H14" s="156">
        <v>0</v>
      </c>
      <c r="I14" s="287">
        <v>0</v>
      </c>
    </row>
    <row r="15" spans="2:13" ht="12.75" customHeight="1" x14ac:dyDescent="0.2">
      <c r="C15" s="71"/>
      <c r="D15" s="293" t="str">
        <f>$D$13</f>
        <v>year 2021</v>
      </c>
      <c r="E15" s="273">
        <f t="shared" si="0"/>
        <v>0</v>
      </c>
      <c r="F15" s="153">
        <v>0</v>
      </c>
      <c r="G15" s="154">
        <v>0</v>
      </c>
      <c r="H15" s="156">
        <v>0</v>
      </c>
      <c r="I15" s="287">
        <v>0</v>
      </c>
    </row>
    <row r="16" spans="2:13" ht="0" hidden="1" customHeight="1" x14ac:dyDescent="0.2">
      <c r="B16" s="11" t="s">
        <v>191</v>
      </c>
      <c r="C16" s="94" t="s">
        <v>192</v>
      </c>
      <c r="D16" s="292" t="str">
        <f>$D$12</f>
        <v>year 2022</v>
      </c>
      <c r="E16" s="271">
        <f t="shared" si="0"/>
        <v>0</v>
      </c>
      <c r="F16" s="149">
        <v>0</v>
      </c>
      <c r="G16" s="150">
        <v>0</v>
      </c>
      <c r="H16" s="156">
        <v>0</v>
      </c>
      <c r="I16" s="287">
        <v>0</v>
      </c>
    </row>
    <row r="17" spans="2:9" ht="0" hidden="1" customHeight="1" x14ac:dyDescent="0.2">
      <c r="C17" s="71"/>
      <c r="D17" s="293" t="str">
        <f>$D$13</f>
        <v>year 2021</v>
      </c>
      <c r="E17" s="273">
        <f t="shared" si="0"/>
        <v>0</v>
      </c>
      <c r="F17" s="153">
        <v>0</v>
      </c>
      <c r="G17" s="154">
        <v>0</v>
      </c>
      <c r="H17" s="156">
        <v>0</v>
      </c>
      <c r="I17" s="287">
        <v>0</v>
      </c>
    </row>
    <row r="18" spans="2:9" ht="0" hidden="1" customHeight="1" x14ac:dyDescent="0.2">
      <c r="B18" s="11" t="s">
        <v>193</v>
      </c>
      <c r="C18" s="94" t="s">
        <v>194</v>
      </c>
      <c r="D18" s="292" t="str">
        <f>$D$12</f>
        <v>year 2022</v>
      </c>
      <c r="E18" s="271">
        <f t="shared" si="0"/>
        <v>0</v>
      </c>
      <c r="F18" s="149">
        <v>0</v>
      </c>
      <c r="G18" s="150">
        <v>0</v>
      </c>
      <c r="H18" s="156">
        <v>0</v>
      </c>
      <c r="I18" s="287">
        <v>0</v>
      </c>
    </row>
    <row r="19" spans="2:9" ht="0" hidden="1" customHeight="1" x14ac:dyDescent="0.2">
      <c r="C19" s="71"/>
      <c r="D19" s="293" t="str">
        <f>$D$13</f>
        <v>year 2021</v>
      </c>
      <c r="E19" s="273">
        <f t="shared" si="0"/>
        <v>0</v>
      </c>
      <c r="F19" s="153">
        <v>0</v>
      </c>
      <c r="G19" s="154">
        <v>0</v>
      </c>
      <c r="H19" s="156">
        <v>0</v>
      </c>
      <c r="I19" s="287">
        <v>0</v>
      </c>
    </row>
    <row r="20" spans="2:9" ht="0" hidden="1" customHeight="1" x14ac:dyDescent="0.2">
      <c r="B20" s="11" t="s">
        <v>195</v>
      </c>
      <c r="C20" s="94" t="s">
        <v>196</v>
      </c>
      <c r="D20" s="292" t="str">
        <f>$D$12</f>
        <v>year 2022</v>
      </c>
      <c r="E20" s="271">
        <f t="shared" si="0"/>
        <v>0</v>
      </c>
      <c r="F20" s="149">
        <v>0</v>
      </c>
      <c r="G20" s="150">
        <v>0</v>
      </c>
      <c r="H20" s="156">
        <v>0</v>
      </c>
      <c r="I20" s="287">
        <v>0</v>
      </c>
    </row>
    <row r="21" spans="2:9" ht="0" hidden="1" customHeight="1" x14ac:dyDescent="0.2">
      <c r="C21" s="71"/>
      <c r="D21" s="293" t="str">
        <f>$D$13</f>
        <v>year 2021</v>
      </c>
      <c r="E21" s="273">
        <f t="shared" si="0"/>
        <v>0</v>
      </c>
      <c r="F21" s="153">
        <v>0</v>
      </c>
      <c r="G21" s="154">
        <v>0</v>
      </c>
      <c r="H21" s="156">
        <v>0</v>
      </c>
      <c r="I21" s="287">
        <v>0</v>
      </c>
    </row>
    <row r="22" spans="2:9" ht="0" hidden="1" customHeight="1" x14ac:dyDescent="0.2">
      <c r="B22" s="11" t="s">
        <v>197</v>
      </c>
      <c r="C22" s="94" t="s">
        <v>198</v>
      </c>
      <c r="D22" s="292" t="str">
        <f>$D$12</f>
        <v>year 2022</v>
      </c>
      <c r="E22" s="271">
        <f t="shared" si="0"/>
        <v>0</v>
      </c>
      <c r="F22" s="149">
        <v>0</v>
      </c>
      <c r="G22" s="150">
        <v>0</v>
      </c>
      <c r="H22" s="156">
        <v>0</v>
      </c>
      <c r="I22" s="287">
        <v>0</v>
      </c>
    </row>
    <row r="23" spans="2:9" ht="0" hidden="1" customHeight="1" x14ac:dyDescent="0.2">
      <c r="C23" s="71"/>
      <c r="D23" s="293" t="str">
        <f>$D$13</f>
        <v>year 2021</v>
      </c>
      <c r="E23" s="273">
        <f t="shared" si="0"/>
        <v>0</v>
      </c>
      <c r="F23" s="153">
        <v>0</v>
      </c>
      <c r="G23" s="154">
        <v>0</v>
      </c>
      <c r="H23" s="156">
        <v>0</v>
      </c>
      <c r="I23" s="287">
        <v>0</v>
      </c>
    </row>
    <row r="24" spans="2:9" ht="0" hidden="1" customHeight="1" x14ac:dyDescent="0.2">
      <c r="B24" s="11" t="s">
        <v>199</v>
      </c>
      <c r="C24" s="94" t="s">
        <v>200</v>
      </c>
      <c r="D24" s="292" t="str">
        <f>$D$12</f>
        <v>year 2022</v>
      </c>
      <c r="E24" s="271">
        <f t="shared" si="0"/>
        <v>0</v>
      </c>
      <c r="F24" s="149">
        <v>0</v>
      </c>
      <c r="G24" s="150">
        <v>0</v>
      </c>
      <c r="H24" s="156">
        <v>0</v>
      </c>
      <c r="I24" s="287">
        <v>0</v>
      </c>
    </row>
    <row r="25" spans="2:9" ht="0" hidden="1" customHeight="1" x14ac:dyDescent="0.2">
      <c r="C25" s="71"/>
      <c r="D25" s="293" t="str">
        <f>$D$13</f>
        <v>year 2021</v>
      </c>
      <c r="E25" s="273">
        <f t="shared" si="0"/>
        <v>0</v>
      </c>
      <c r="F25" s="153">
        <v>0</v>
      </c>
      <c r="G25" s="154">
        <v>0</v>
      </c>
      <c r="H25" s="156">
        <v>0</v>
      </c>
      <c r="I25" s="287">
        <v>0</v>
      </c>
    </row>
    <row r="26" spans="2:9" ht="0" hidden="1" customHeight="1" x14ac:dyDescent="0.2">
      <c r="B26" s="11" t="s">
        <v>201</v>
      </c>
      <c r="C26" s="94" t="s">
        <v>202</v>
      </c>
      <c r="D26" s="292" t="str">
        <f>$D$12</f>
        <v>year 2022</v>
      </c>
      <c r="E26" s="271">
        <f t="shared" si="0"/>
        <v>0</v>
      </c>
      <c r="F26" s="149">
        <v>0</v>
      </c>
      <c r="G26" s="150">
        <v>0</v>
      </c>
      <c r="H26" s="156">
        <v>0</v>
      </c>
      <c r="I26" s="287">
        <v>0</v>
      </c>
    </row>
    <row r="27" spans="2:9" ht="0" hidden="1" customHeight="1" x14ac:dyDescent="0.2">
      <c r="C27" s="71"/>
      <c r="D27" s="293" t="str">
        <f>$D$13</f>
        <v>year 2021</v>
      </c>
      <c r="E27" s="273">
        <f t="shared" si="0"/>
        <v>0</v>
      </c>
      <c r="F27" s="153">
        <v>0</v>
      </c>
      <c r="G27" s="154">
        <v>0</v>
      </c>
      <c r="H27" s="156">
        <v>0</v>
      </c>
      <c r="I27" s="287">
        <v>0</v>
      </c>
    </row>
    <row r="28" spans="2:9" ht="0" hidden="1" customHeight="1" x14ac:dyDescent="0.2">
      <c r="B28" s="11" t="s">
        <v>203</v>
      </c>
      <c r="C28" s="94" t="s">
        <v>204</v>
      </c>
      <c r="D28" s="292" t="str">
        <f>$D$12</f>
        <v>year 2022</v>
      </c>
      <c r="E28" s="271">
        <f t="shared" si="0"/>
        <v>0</v>
      </c>
      <c r="F28" s="149">
        <v>0</v>
      </c>
      <c r="G28" s="150">
        <v>0</v>
      </c>
      <c r="H28" s="156">
        <v>0</v>
      </c>
      <c r="I28" s="287">
        <v>0</v>
      </c>
    </row>
    <row r="29" spans="2:9" ht="0" hidden="1" customHeight="1" x14ac:dyDescent="0.2">
      <c r="C29" s="71"/>
      <c r="D29" s="293" t="str">
        <f>$D$13</f>
        <v>year 2021</v>
      </c>
      <c r="E29" s="273">
        <f t="shared" si="0"/>
        <v>0</v>
      </c>
      <c r="F29" s="153">
        <v>0</v>
      </c>
      <c r="G29" s="154">
        <v>0</v>
      </c>
      <c r="H29" s="156">
        <v>0</v>
      </c>
      <c r="I29" s="287">
        <v>0</v>
      </c>
    </row>
    <row r="30" spans="2:9" ht="0" hidden="1" customHeight="1" x14ac:dyDescent="0.2">
      <c r="B30" s="11" t="s">
        <v>205</v>
      </c>
      <c r="C30" s="94" t="s">
        <v>206</v>
      </c>
      <c r="D30" s="292" t="str">
        <f>$D$12</f>
        <v>year 2022</v>
      </c>
      <c r="E30" s="271">
        <f t="shared" si="0"/>
        <v>0</v>
      </c>
      <c r="F30" s="149">
        <v>0</v>
      </c>
      <c r="G30" s="150">
        <v>0</v>
      </c>
      <c r="H30" s="156">
        <v>0</v>
      </c>
      <c r="I30" s="287">
        <v>0</v>
      </c>
    </row>
    <row r="31" spans="2:9" ht="0" hidden="1" customHeight="1" x14ac:dyDescent="0.2">
      <c r="C31" s="71"/>
      <c r="D31" s="293" t="str">
        <f>$D$13</f>
        <v>year 2021</v>
      </c>
      <c r="E31" s="273">
        <f t="shared" si="0"/>
        <v>0</v>
      </c>
      <c r="F31" s="153">
        <v>0</v>
      </c>
      <c r="G31" s="154">
        <v>0</v>
      </c>
      <c r="H31" s="156">
        <v>0</v>
      </c>
      <c r="I31" s="287">
        <v>0</v>
      </c>
    </row>
    <row r="32" spans="2:9" ht="0" hidden="1" customHeight="1" x14ac:dyDescent="0.2">
      <c r="B32" s="11" t="s">
        <v>207</v>
      </c>
      <c r="C32" s="94" t="s">
        <v>208</v>
      </c>
      <c r="D32" s="292" t="str">
        <f>$D$12</f>
        <v>year 2022</v>
      </c>
      <c r="E32" s="271">
        <f t="shared" si="0"/>
        <v>0</v>
      </c>
      <c r="F32" s="149">
        <v>0</v>
      </c>
      <c r="G32" s="150">
        <v>0</v>
      </c>
      <c r="H32" s="156">
        <v>0</v>
      </c>
      <c r="I32" s="287">
        <v>0</v>
      </c>
    </row>
    <row r="33" spans="2:9" ht="0" hidden="1" customHeight="1" x14ac:dyDescent="0.2">
      <c r="C33" s="71"/>
      <c r="D33" s="293" t="str">
        <f>$D$13</f>
        <v>year 2021</v>
      </c>
      <c r="E33" s="273">
        <f t="shared" si="0"/>
        <v>0</v>
      </c>
      <c r="F33" s="153">
        <v>0</v>
      </c>
      <c r="G33" s="154">
        <v>0</v>
      </c>
      <c r="H33" s="156">
        <v>0</v>
      </c>
      <c r="I33" s="287">
        <v>0</v>
      </c>
    </row>
    <row r="34" spans="2:9" ht="0" hidden="1" customHeight="1" x14ac:dyDescent="0.2">
      <c r="B34" s="11" t="s">
        <v>209</v>
      </c>
      <c r="C34" s="94" t="s">
        <v>210</v>
      </c>
      <c r="D34" s="292" t="str">
        <f>$D$12</f>
        <v>year 2022</v>
      </c>
      <c r="E34" s="271">
        <f t="shared" si="0"/>
        <v>0</v>
      </c>
      <c r="F34" s="149">
        <v>0</v>
      </c>
      <c r="G34" s="150">
        <v>0</v>
      </c>
      <c r="H34" s="156">
        <v>0</v>
      </c>
      <c r="I34" s="287">
        <v>0</v>
      </c>
    </row>
    <row r="35" spans="2:9" ht="0" hidden="1" customHeight="1" x14ac:dyDescent="0.2">
      <c r="C35" s="71"/>
      <c r="D35" s="293" t="str">
        <f>$D$13</f>
        <v>year 2021</v>
      </c>
      <c r="E35" s="273">
        <f t="shared" si="0"/>
        <v>0</v>
      </c>
      <c r="F35" s="153">
        <v>0</v>
      </c>
      <c r="G35" s="154">
        <v>0</v>
      </c>
      <c r="H35" s="156">
        <v>0</v>
      </c>
      <c r="I35" s="287">
        <v>0</v>
      </c>
    </row>
    <row r="36" spans="2:9" ht="0" hidden="1" customHeight="1" x14ac:dyDescent="0.2">
      <c r="B36" s="11" t="s">
        <v>211</v>
      </c>
      <c r="C36" s="94" t="s">
        <v>212</v>
      </c>
      <c r="D36" s="292" t="str">
        <f>$D$12</f>
        <v>year 2022</v>
      </c>
      <c r="E36" s="271">
        <f t="shared" si="0"/>
        <v>0</v>
      </c>
      <c r="F36" s="149">
        <v>0</v>
      </c>
      <c r="G36" s="150">
        <v>0</v>
      </c>
      <c r="H36" s="156">
        <v>0</v>
      </c>
      <c r="I36" s="287">
        <v>0</v>
      </c>
    </row>
    <row r="37" spans="2:9" ht="0" hidden="1" customHeight="1" x14ac:dyDescent="0.2">
      <c r="C37" s="71"/>
      <c r="D37" s="293" t="str">
        <f>$D$13</f>
        <v>year 2021</v>
      </c>
      <c r="E37" s="273">
        <f t="shared" si="0"/>
        <v>0</v>
      </c>
      <c r="F37" s="153">
        <v>0</v>
      </c>
      <c r="G37" s="154">
        <v>0</v>
      </c>
      <c r="H37" s="156">
        <v>0</v>
      </c>
      <c r="I37" s="287">
        <v>0</v>
      </c>
    </row>
    <row r="38" spans="2:9" ht="0" hidden="1" customHeight="1" x14ac:dyDescent="0.2">
      <c r="B38" s="11" t="s">
        <v>213</v>
      </c>
      <c r="C38" s="94" t="s">
        <v>121</v>
      </c>
      <c r="D38" s="292" t="str">
        <f>$D$12</f>
        <v>year 2022</v>
      </c>
      <c r="E38" s="271">
        <f t="shared" si="0"/>
        <v>0</v>
      </c>
      <c r="F38" s="149">
        <v>0</v>
      </c>
      <c r="G38" s="150">
        <v>0</v>
      </c>
      <c r="H38" s="156">
        <v>0</v>
      </c>
      <c r="I38" s="287">
        <v>0</v>
      </c>
    </row>
    <row r="39" spans="2:9" ht="0" hidden="1" customHeight="1" x14ac:dyDescent="0.2">
      <c r="C39" s="71"/>
      <c r="D39" s="293" t="str">
        <f>$D$13</f>
        <v>year 2021</v>
      </c>
      <c r="E39" s="273">
        <f t="shared" si="0"/>
        <v>0</v>
      </c>
      <c r="F39" s="153">
        <v>0</v>
      </c>
      <c r="G39" s="154">
        <v>0</v>
      </c>
      <c r="H39" s="156">
        <v>0</v>
      </c>
      <c r="I39" s="287">
        <v>0</v>
      </c>
    </row>
    <row r="40" spans="2:9" ht="0" hidden="1" customHeight="1" x14ac:dyDescent="0.2">
      <c r="B40" s="11" t="s">
        <v>214</v>
      </c>
      <c r="C40" s="94" t="s">
        <v>215</v>
      </c>
      <c r="D40" s="292" t="str">
        <f>$D$12</f>
        <v>year 2022</v>
      </c>
      <c r="E40" s="271">
        <f t="shared" si="0"/>
        <v>0</v>
      </c>
      <c r="F40" s="149">
        <v>0</v>
      </c>
      <c r="G40" s="150">
        <v>0</v>
      </c>
      <c r="H40" s="156">
        <v>0</v>
      </c>
      <c r="I40" s="287">
        <v>0</v>
      </c>
    </row>
    <row r="41" spans="2:9" ht="0" hidden="1" customHeight="1" x14ac:dyDescent="0.2">
      <c r="C41" s="71"/>
      <c r="D41" s="293" t="str">
        <f>$D$13</f>
        <v>year 2021</v>
      </c>
      <c r="E41" s="273">
        <f t="shared" si="0"/>
        <v>0</v>
      </c>
      <c r="F41" s="153">
        <v>0</v>
      </c>
      <c r="G41" s="154">
        <v>0</v>
      </c>
      <c r="H41" s="156">
        <v>0</v>
      </c>
      <c r="I41" s="287">
        <v>0</v>
      </c>
    </row>
    <row r="42" spans="2:9" ht="0" hidden="1" customHeight="1" x14ac:dyDescent="0.2">
      <c r="B42" s="11" t="s">
        <v>216</v>
      </c>
      <c r="C42" s="94" t="s">
        <v>217</v>
      </c>
      <c r="D42" s="292" t="str">
        <f>$D$12</f>
        <v>year 2022</v>
      </c>
      <c r="E42" s="271">
        <f t="shared" si="0"/>
        <v>0</v>
      </c>
      <c r="F42" s="149">
        <v>0</v>
      </c>
      <c r="G42" s="150">
        <v>0</v>
      </c>
      <c r="H42" s="156">
        <v>0</v>
      </c>
      <c r="I42" s="287">
        <v>0</v>
      </c>
    </row>
    <row r="43" spans="2:9" ht="0" hidden="1" customHeight="1" x14ac:dyDescent="0.2">
      <c r="C43" s="71"/>
      <c r="D43" s="293" t="str">
        <f>$D$13</f>
        <v>year 2021</v>
      </c>
      <c r="E43" s="273">
        <f t="shared" si="0"/>
        <v>0</v>
      </c>
      <c r="F43" s="153">
        <v>0</v>
      </c>
      <c r="G43" s="154">
        <v>0</v>
      </c>
      <c r="H43" s="156">
        <v>0</v>
      </c>
      <c r="I43" s="287">
        <v>0</v>
      </c>
    </row>
    <row r="44" spans="2:9" ht="0" hidden="1" customHeight="1" x14ac:dyDescent="0.2">
      <c r="B44" s="11" t="s">
        <v>218</v>
      </c>
      <c r="C44" s="94" t="s">
        <v>219</v>
      </c>
      <c r="D44" s="292" t="str">
        <f>$D$12</f>
        <v>year 2022</v>
      </c>
      <c r="E44" s="271">
        <f t="shared" si="0"/>
        <v>0</v>
      </c>
      <c r="F44" s="149">
        <v>0</v>
      </c>
      <c r="G44" s="150">
        <v>0</v>
      </c>
      <c r="H44" s="156">
        <v>0</v>
      </c>
      <c r="I44" s="287">
        <v>0</v>
      </c>
    </row>
    <row r="45" spans="2:9" ht="0" hidden="1" customHeight="1" x14ac:dyDescent="0.2">
      <c r="C45" s="71"/>
      <c r="D45" s="293" t="str">
        <f>$D$13</f>
        <v>year 2021</v>
      </c>
      <c r="E45" s="273">
        <f t="shared" si="0"/>
        <v>0</v>
      </c>
      <c r="F45" s="153">
        <v>0</v>
      </c>
      <c r="G45" s="154">
        <v>0</v>
      </c>
      <c r="H45" s="156">
        <v>0</v>
      </c>
      <c r="I45" s="287">
        <v>0</v>
      </c>
    </row>
    <row r="46" spans="2:9" ht="0" hidden="1" customHeight="1" x14ac:dyDescent="0.2">
      <c r="B46" s="11" t="s">
        <v>220</v>
      </c>
      <c r="C46" s="94" t="s">
        <v>221</v>
      </c>
      <c r="D46" s="292" t="str">
        <f>$D$12</f>
        <v>year 2022</v>
      </c>
      <c r="E46" s="271">
        <f t="shared" si="0"/>
        <v>0</v>
      </c>
      <c r="F46" s="149">
        <v>0</v>
      </c>
      <c r="G46" s="150">
        <v>0</v>
      </c>
      <c r="H46" s="156">
        <v>0</v>
      </c>
      <c r="I46" s="287">
        <v>0</v>
      </c>
    </row>
    <row r="47" spans="2:9" ht="0" hidden="1" customHeight="1" x14ac:dyDescent="0.2">
      <c r="C47" s="71"/>
      <c r="D47" s="293" t="str">
        <f>$D$13</f>
        <v>year 2021</v>
      </c>
      <c r="E47" s="273">
        <f t="shared" si="0"/>
        <v>0</v>
      </c>
      <c r="F47" s="153">
        <v>0</v>
      </c>
      <c r="G47" s="154">
        <v>0</v>
      </c>
      <c r="H47" s="156">
        <v>0</v>
      </c>
      <c r="I47" s="287">
        <v>0</v>
      </c>
    </row>
    <row r="48" spans="2:9" ht="0" hidden="1" customHeight="1" x14ac:dyDescent="0.2">
      <c r="B48" s="11" t="s">
        <v>222</v>
      </c>
      <c r="C48" s="94" t="s">
        <v>223</v>
      </c>
      <c r="D48" s="292" t="str">
        <f>$D$12</f>
        <v>year 2022</v>
      </c>
      <c r="E48" s="271">
        <f t="shared" si="0"/>
        <v>0</v>
      </c>
      <c r="F48" s="149">
        <v>0</v>
      </c>
      <c r="G48" s="150">
        <v>0</v>
      </c>
      <c r="H48" s="156">
        <v>0</v>
      </c>
      <c r="I48" s="287">
        <v>0</v>
      </c>
    </row>
    <row r="49" spans="2:9" ht="0" hidden="1" customHeight="1" x14ac:dyDescent="0.2">
      <c r="C49" s="71"/>
      <c r="D49" s="293" t="str">
        <f>$D$13</f>
        <v>year 2021</v>
      </c>
      <c r="E49" s="273">
        <f t="shared" si="0"/>
        <v>0</v>
      </c>
      <c r="F49" s="153">
        <v>0</v>
      </c>
      <c r="G49" s="154">
        <v>0</v>
      </c>
      <c r="H49" s="156">
        <v>0</v>
      </c>
      <c r="I49" s="287">
        <v>0</v>
      </c>
    </row>
    <row r="50" spans="2:9" ht="0" hidden="1" customHeight="1" x14ac:dyDescent="0.2">
      <c r="B50" s="11" t="s">
        <v>224</v>
      </c>
      <c r="C50" s="94" t="s">
        <v>225</v>
      </c>
      <c r="D50" s="292" t="str">
        <f>$D$12</f>
        <v>year 2022</v>
      </c>
      <c r="E50" s="271">
        <f t="shared" si="0"/>
        <v>0</v>
      </c>
      <c r="F50" s="149">
        <v>0</v>
      </c>
      <c r="G50" s="150">
        <v>0</v>
      </c>
      <c r="H50" s="156">
        <v>0</v>
      </c>
      <c r="I50" s="287">
        <v>0</v>
      </c>
    </row>
    <row r="51" spans="2:9" ht="0" hidden="1" customHeight="1" x14ac:dyDescent="0.2">
      <c r="C51" s="71"/>
      <c r="D51" s="293" t="str">
        <f>$D$13</f>
        <v>year 2021</v>
      </c>
      <c r="E51" s="273">
        <f t="shared" si="0"/>
        <v>0</v>
      </c>
      <c r="F51" s="153">
        <v>0</v>
      </c>
      <c r="G51" s="154">
        <v>0</v>
      </c>
      <c r="H51" s="156">
        <v>0</v>
      </c>
      <c r="I51" s="287">
        <v>0</v>
      </c>
    </row>
    <row r="52" spans="2:9" ht="0" hidden="1" customHeight="1" x14ac:dyDescent="0.2">
      <c r="B52" s="11" t="s">
        <v>226</v>
      </c>
      <c r="C52" s="94" t="s">
        <v>89</v>
      </c>
      <c r="D52" s="292" t="str">
        <f>$D$12</f>
        <v>year 2022</v>
      </c>
      <c r="E52" s="271">
        <f t="shared" si="0"/>
        <v>0</v>
      </c>
      <c r="F52" s="149">
        <v>0</v>
      </c>
      <c r="G52" s="150">
        <v>0</v>
      </c>
      <c r="H52" s="156">
        <v>0</v>
      </c>
      <c r="I52" s="287">
        <v>0</v>
      </c>
    </row>
    <row r="53" spans="2:9" ht="0" hidden="1" customHeight="1" x14ac:dyDescent="0.2">
      <c r="C53" s="71"/>
      <c r="D53" s="293" t="str">
        <f>$D$13</f>
        <v>year 2021</v>
      </c>
      <c r="E53" s="273">
        <f t="shared" si="0"/>
        <v>0</v>
      </c>
      <c r="F53" s="153">
        <v>0</v>
      </c>
      <c r="G53" s="154">
        <v>0</v>
      </c>
      <c r="H53" s="156">
        <v>0</v>
      </c>
      <c r="I53" s="287">
        <v>0</v>
      </c>
    </row>
    <row r="54" spans="2:9" ht="0" hidden="1" customHeight="1" x14ac:dyDescent="0.2">
      <c r="B54" s="11" t="s">
        <v>88</v>
      </c>
      <c r="C54" s="94" t="s">
        <v>227</v>
      </c>
      <c r="D54" s="292" t="str">
        <f>$D$12</f>
        <v>year 2022</v>
      </c>
      <c r="E54" s="271">
        <f t="shared" si="0"/>
        <v>0</v>
      </c>
      <c r="F54" s="149">
        <v>0</v>
      </c>
      <c r="G54" s="150">
        <v>0</v>
      </c>
      <c r="H54" s="156">
        <v>0</v>
      </c>
      <c r="I54" s="287">
        <v>0</v>
      </c>
    </row>
    <row r="55" spans="2:9" ht="0" hidden="1" customHeight="1" x14ac:dyDescent="0.2">
      <c r="C55" s="71"/>
      <c r="D55" s="293" t="str">
        <f>$D$13</f>
        <v>year 2021</v>
      </c>
      <c r="E55" s="273">
        <f t="shared" si="0"/>
        <v>0</v>
      </c>
      <c r="F55" s="153">
        <v>0</v>
      </c>
      <c r="G55" s="154">
        <v>0</v>
      </c>
      <c r="H55" s="156">
        <v>0</v>
      </c>
      <c r="I55" s="287">
        <v>0</v>
      </c>
    </row>
    <row r="56" spans="2:9" ht="0" hidden="1" customHeight="1" x14ac:dyDescent="0.2">
      <c r="B56" s="11" t="s">
        <v>228</v>
      </c>
      <c r="C56" s="94" t="s">
        <v>229</v>
      </c>
      <c r="D56" s="292" t="str">
        <f>$D$12</f>
        <v>year 2022</v>
      </c>
      <c r="E56" s="271">
        <f t="shared" si="0"/>
        <v>0</v>
      </c>
      <c r="F56" s="149">
        <v>0</v>
      </c>
      <c r="G56" s="150">
        <v>0</v>
      </c>
      <c r="H56" s="156">
        <v>0</v>
      </c>
      <c r="I56" s="287">
        <v>0</v>
      </c>
    </row>
    <row r="57" spans="2:9" ht="0" hidden="1" customHeight="1" x14ac:dyDescent="0.2">
      <c r="C57" s="71"/>
      <c r="D57" s="293" t="str">
        <f>$D$13</f>
        <v>year 2021</v>
      </c>
      <c r="E57" s="273">
        <f t="shared" si="0"/>
        <v>0</v>
      </c>
      <c r="F57" s="153">
        <v>0</v>
      </c>
      <c r="G57" s="154">
        <v>0</v>
      </c>
      <c r="H57" s="156">
        <v>0</v>
      </c>
      <c r="I57" s="287">
        <v>0</v>
      </c>
    </row>
    <row r="58" spans="2:9" ht="0" hidden="1" customHeight="1" x14ac:dyDescent="0.2">
      <c r="B58" s="11" t="s">
        <v>230</v>
      </c>
      <c r="C58" s="94" t="s">
        <v>231</v>
      </c>
      <c r="D58" s="292" t="str">
        <f>$D$12</f>
        <v>year 2022</v>
      </c>
      <c r="E58" s="271">
        <f t="shared" si="0"/>
        <v>0</v>
      </c>
      <c r="F58" s="149">
        <v>0</v>
      </c>
      <c r="G58" s="150">
        <v>0</v>
      </c>
      <c r="H58" s="156">
        <v>0</v>
      </c>
      <c r="I58" s="287">
        <v>0</v>
      </c>
    </row>
    <row r="59" spans="2:9" ht="0" hidden="1" customHeight="1" x14ac:dyDescent="0.2">
      <c r="C59" s="71"/>
      <c r="D59" s="293" t="str">
        <f>$D$13</f>
        <v>year 2021</v>
      </c>
      <c r="E59" s="273">
        <f t="shared" si="0"/>
        <v>0</v>
      </c>
      <c r="F59" s="153">
        <v>0</v>
      </c>
      <c r="G59" s="154">
        <v>0</v>
      </c>
      <c r="H59" s="156">
        <v>0</v>
      </c>
      <c r="I59" s="287">
        <v>0</v>
      </c>
    </row>
    <row r="60" spans="2:9" ht="0" hidden="1" customHeight="1" x14ac:dyDescent="0.2">
      <c r="B60" s="11" t="s">
        <v>232</v>
      </c>
      <c r="C60" s="94" t="s">
        <v>233</v>
      </c>
      <c r="D60" s="292" t="str">
        <f>$D$12</f>
        <v>year 2022</v>
      </c>
      <c r="E60" s="271">
        <f t="shared" si="0"/>
        <v>0</v>
      </c>
      <c r="F60" s="149">
        <v>0</v>
      </c>
      <c r="G60" s="150">
        <v>0</v>
      </c>
      <c r="H60" s="156">
        <v>0</v>
      </c>
      <c r="I60" s="287">
        <v>0</v>
      </c>
    </row>
    <row r="61" spans="2:9" ht="0" hidden="1" customHeight="1" x14ac:dyDescent="0.2">
      <c r="C61" s="71"/>
      <c r="D61" s="293" t="str">
        <f>$D$13</f>
        <v>year 2021</v>
      </c>
      <c r="E61" s="273">
        <f t="shared" si="0"/>
        <v>0</v>
      </c>
      <c r="F61" s="153">
        <v>0</v>
      </c>
      <c r="G61" s="154">
        <v>0</v>
      </c>
      <c r="H61" s="156">
        <v>0</v>
      </c>
      <c r="I61" s="287">
        <v>0</v>
      </c>
    </row>
    <row r="62" spans="2:9" ht="0" hidden="1" customHeight="1" x14ac:dyDescent="0.2">
      <c r="B62" s="11" t="s">
        <v>234</v>
      </c>
      <c r="C62" s="94" t="s">
        <v>235</v>
      </c>
      <c r="D62" s="292" t="str">
        <f>$D$12</f>
        <v>year 2022</v>
      </c>
      <c r="E62" s="271">
        <f t="shared" si="0"/>
        <v>0</v>
      </c>
      <c r="F62" s="149">
        <v>0</v>
      </c>
      <c r="G62" s="150">
        <v>0</v>
      </c>
      <c r="H62" s="156">
        <v>0</v>
      </c>
      <c r="I62" s="287">
        <v>0</v>
      </c>
    </row>
    <row r="63" spans="2:9" ht="0" hidden="1" customHeight="1" x14ac:dyDescent="0.2">
      <c r="C63" s="71"/>
      <c r="D63" s="293" t="str">
        <f>$D$13</f>
        <v>year 2021</v>
      </c>
      <c r="E63" s="273">
        <f t="shared" si="0"/>
        <v>0</v>
      </c>
      <c r="F63" s="153">
        <v>0</v>
      </c>
      <c r="G63" s="154">
        <v>0</v>
      </c>
      <c r="H63" s="156">
        <v>0</v>
      </c>
      <c r="I63" s="287">
        <v>0</v>
      </c>
    </row>
    <row r="64" spans="2:9" ht="0" hidden="1" customHeight="1" x14ac:dyDescent="0.2">
      <c r="B64" s="11" t="s">
        <v>236</v>
      </c>
      <c r="C64" s="94" t="s">
        <v>237</v>
      </c>
      <c r="D64" s="292" t="str">
        <f>$D$12</f>
        <v>year 2022</v>
      </c>
      <c r="E64" s="271">
        <f t="shared" si="0"/>
        <v>0</v>
      </c>
      <c r="F64" s="149">
        <v>0</v>
      </c>
      <c r="G64" s="150">
        <v>0</v>
      </c>
      <c r="H64" s="156">
        <v>0</v>
      </c>
      <c r="I64" s="287">
        <v>0</v>
      </c>
    </row>
    <row r="65" spans="2:9" ht="0" hidden="1" customHeight="1" x14ac:dyDescent="0.2">
      <c r="C65" s="71"/>
      <c r="D65" s="293" t="str">
        <f>$D$13</f>
        <v>year 2021</v>
      </c>
      <c r="E65" s="273">
        <f t="shared" si="0"/>
        <v>0</v>
      </c>
      <c r="F65" s="153">
        <v>0</v>
      </c>
      <c r="G65" s="154">
        <v>0</v>
      </c>
      <c r="H65" s="156">
        <v>0</v>
      </c>
      <c r="I65" s="287">
        <v>0</v>
      </c>
    </row>
    <row r="66" spans="2:9" ht="0" hidden="1" customHeight="1" x14ac:dyDescent="0.2">
      <c r="B66" s="11" t="s">
        <v>238</v>
      </c>
      <c r="C66" s="94" t="s">
        <v>239</v>
      </c>
      <c r="D66" s="292" t="str">
        <f>$D$12</f>
        <v>year 2022</v>
      </c>
      <c r="E66" s="271">
        <f t="shared" si="0"/>
        <v>0</v>
      </c>
      <c r="F66" s="149">
        <v>0</v>
      </c>
      <c r="G66" s="150">
        <v>0</v>
      </c>
      <c r="H66" s="156">
        <v>0</v>
      </c>
      <c r="I66" s="287">
        <v>0</v>
      </c>
    </row>
    <row r="67" spans="2:9" ht="0" hidden="1" customHeight="1" x14ac:dyDescent="0.2">
      <c r="C67" s="71"/>
      <c r="D67" s="293" t="str">
        <f>$D$13</f>
        <v>year 2021</v>
      </c>
      <c r="E67" s="273">
        <f t="shared" si="0"/>
        <v>0</v>
      </c>
      <c r="F67" s="153">
        <v>0</v>
      </c>
      <c r="G67" s="154">
        <v>0</v>
      </c>
      <c r="H67" s="156">
        <v>0</v>
      </c>
      <c r="I67" s="287">
        <v>0</v>
      </c>
    </row>
    <row r="68" spans="2:9" ht="0" hidden="1" customHeight="1" x14ac:dyDescent="0.2">
      <c r="B68" s="11" t="s">
        <v>240</v>
      </c>
      <c r="C68" s="94" t="s">
        <v>241</v>
      </c>
      <c r="D68" s="292" t="str">
        <f>$D$12</f>
        <v>year 2022</v>
      </c>
      <c r="E68" s="271">
        <f t="shared" si="0"/>
        <v>0</v>
      </c>
      <c r="F68" s="149">
        <v>0</v>
      </c>
      <c r="G68" s="150">
        <v>0</v>
      </c>
      <c r="H68" s="156">
        <v>0</v>
      </c>
      <c r="I68" s="287">
        <v>0</v>
      </c>
    </row>
    <row r="69" spans="2:9" ht="0" hidden="1" customHeight="1" x14ac:dyDescent="0.2">
      <c r="C69" s="71"/>
      <c r="D69" s="293" t="str">
        <f>$D$13</f>
        <v>year 2021</v>
      </c>
      <c r="E69" s="273">
        <f t="shared" si="0"/>
        <v>0</v>
      </c>
      <c r="F69" s="153">
        <v>0</v>
      </c>
      <c r="G69" s="154">
        <v>0</v>
      </c>
      <c r="H69" s="156">
        <v>0</v>
      </c>
      <c r="I69" s="287">
        <v>0</v>
      </c>
    </row>
    <row r="70" spans="2:9" ht="0" hidden="1" customHeight="1" x14ac:dyDescent="0.2">
      <c r="B70" s="11" t="s">
        <v>242</v>
      </c>
      <c r="C70" s="94" t="s">
        <v>243</v>
      </c>
      <c r="D70" s="292" t="str">
        <f>$D$12</f>
        <v>year 2022</v>
      </c>
      <c r="E70" s="271">
        <f t="shared" si="0"/>
        <v>0</v>
      </c>
      <c r="F70" s="149">
        <v>0</v>
      </c>
      <c r="G70" s="150">
        <v>0</v>
      </c>
      <c r="H70" s="156">
        <v>0</v>
      </c>
      <c r="I70" s="287">
        <v>0</v>
      </c>
    </row>
    <row r="71" spans="2:9" ht="0" hidden="1" customHeight="1" x14ac:dyDescent="0.2">
      <c r="C71" s="71"/>
      <c r="D71" s="293" t="str">
        <f>$D$13</f>
        <v>year 2021</v>
      </c>
      <c r="E71" s="273">
        <f t="shared" si="0"/>
        <v>0</v>
      </c>
      <c r="F71" s="153">
        <v>0</v>
      </c>
      <c r="G71" s="154">
        <v>0</v>
      </c>
      <c r="H71" s="156">
        <v>0</v>
      </c>
      <c r="I71" s="287">
        <v>0</v>
      </c>
    </row>
    <row r="72" spans="2:9" ht="0" hidden="1" customHeight="1" x14ac:dyDescent="0.2">
      <c r="B72" s="11" t="s">
        <v>244</v>
      </c>
      <c r="C72" s="94" t="s">
        <v>91</v>
      </c>
      <c r="D72" s="292" t="str">
        <f>$D$12</f>
        <v>year 2022</v>
      </c>
      <c r="E72" s="271">
        <f t="shared" si="0"/>
        <v>0</v>
      </c>
      <c r="F72" s="149">
        <v>0</v>
      </c>
      <c r="G72" s="150">
        <v>0</v>
      </c>
      <c r="H72" s="156">
        <v>0</v>
      </c>
      <c r="I72" s="287">
        <v>0</v>
      </c>
    </row>
    <row r="73" spans="2:9" ht="0" hidden="1" customHeight="1" x14ac:dyDescent="0.2">
      <c r="C73" s="71"/>
      <c r="D73" s="293" t="str">
        <f>$D$13</f>
        <v>year 2021</v>
      </c>
      <c r="E73" s="273">
        <f t="shared" si="0"/>
        <v>0</v>
      </c>
      <c r="F73" s="153">
        <v>0</v>
      </c>
      <c r="G73" s="154">
        <v>0</v>
      </c>
      <c r="H73" s="156">
        <v>0</v>
      </c>
      <c r="I73" s="287">
        <v>0</v>
      </c>
    </row>
    <row r="74" spans="2:9" ht="0" hidden="1" customHeight="1" x14ac:dyDescent="0.2">
      <c r="B74" s="11" t="s">
        <v>90</v>
      </c>
      <c r="C74" s="94" t="s">
        <v>245</v>
      </c>
      <c r="D74" s="292" t="str">
        <f>$D$12</f>
        <v>year 2022</v>
      </c>
      <c r="E74" s="271">
        <f t="shared" si="0"/>
        <v>0</v>
      </c>
      <c r="F74" s="149">
        <v>0</v>
      </c>
      <c r="G74" s="150">
        <v>0</v>
      </c>
      <c r="H74" s="156">
        <v>0</v>
      </c>
      <c r="I74" s="287">
        <v>0</v>
      </c>
    </row>
    <row r="75" spans="2:9" ht="0" hidden="1" customHeight="1" x14ac:dyDescent="0.2">
      <c r="C75" s="71"/>
      <c r="D75" s="293" t="str">
        <f>$D$13</f>
        <v>year 2021</v>
      </c>
      <c r="E75" s="273">
        <f t="shared" si="0"/>
        <v>0</v>
      </c>
      <c r="F75" s="153">
        <v>0</v>
      </c>
      <c r="G75" s="154">
        <v>0</v>
      </c>
      <c r="H75" s="156">
        <v>0</v>
      </c>
      <c r="I75" s="287">
        <v>0</v>
      </c>
    </row>
    <row r="76" spans="2:9" ht="0" hidden="1" customHeight="1" x14ac:dyDescent="0.2">
      <c r="B76" s="11" t="s">
        <v>246</v>
      </c>
      <c r="C76" s="94" t="s">
        <v>247</v>
      </c>
      <c r="D76" s="292" t="str">
        <f>$D$12</f>
        <v>year 2022</v>
      </c>
      <c r="E76" s="271">
        <f t="shared" ref="E76:E139" si="1">SUM(F76:G76)</f>
        <v>0</v>
      </c>
      <c r="F76" s="149">
        <v>0</v>
      </c>
      <c r="G76" s="150">
        <v>0</v>
      </c>
      <c r="H76" s="156">
        <v>0</v>
      </c>
      <c r="I76" s="287">
        <v>0</v>
      </c>
    </row>
    <row r="77" spans="2:9" ht="0" hidden="1" customHeight="1" x14ac:dyDescent="0.2">
      <c r="C77" s="71"/>
      <c r="D77" s="293" t="str">
        <f>$D$13</f>
        <v>year 2021</v>
      </c>
      <c r="E77" s="273">
        <f t="shared" si="1"/>
        <v>0</v>
      </c>
      <c r="F77" s="153">
        <v>0</v>
      </c>
      <c r="G77" s="154">
        <v>0</v>
      </c>
      <c r="H77" s="156">
        <v>0</v>
      </c>
      <c r="I77" s="287">
        <v>0</v>
      </c>
    </row>
    <row r="78" spans="2:9" ht="0" hidden="1" customHeight="1" x14ac:dyDescent="0.2">
      <c r="B78" s="11" t="s">
        <v>248</v>
      </c>
      <c r="C78" s="94" t="s">
        <v>249</v>
      </c>
      <c r="D78" s="292" t="str">
        <f>$D$12</f>
        <v>year 2022</v>
      </c>
      <c r="E78" s="271">
        <f t="shared" si="1"/>
        <v>0</v>
      </c>
      <c r="F78" s="149">
        <v>0</v>
      </c>
      <c r="G78" s="150">
        <v>0</v>
      </c>
      <c r="H78" s="156">
        <v>0</v>
      </c>
      <c r="I78" s="287">
        <v>0</v>
      </c>
    </row>
    <row r="79" spans="2:9" ht="0" hidden="1" customHeight="1" x14ac:dyDescent="0.2">
      <c r="C79" s="71"/>
      <c r="D79" s="293" t="str">
        <f>$D$13</f>
        <v>year 2021</v>
      </c>
      <c r="E79" s="273">
        <f t="shared" si="1"/>
        <v>0</v>
      </c>
      <c r="F79" s="153">
        <v>0</v>
      </c>
      <c r="G79" s="154">
        <v>0</v>
      </c>
      <c r="H79" s="156">
        <v>0</v>
      </c>
      <c r="I79" s="287">
        <v>0</v>
      </c>
    </row>
    <row r="80" spans="2:9" ht="0" hidden="1" customHeight="1" x14ac:dyDescent="0.2">
      <c r="B80" s="11" t="s">
        <v>250</v>
      </c>
      <c r="C80" s="94" t="s">
        <v>251</v>
      </c>
      <c r="D80" s="292" t="str">
        <f>$D$12</f>
        <v>year 2022</v>
      </c>
      <c r="E80" s="271">
        <f t="shared" si="1"/>
        <v>0</v>
      </c>
      <c r="F80" s="149">
        <v>0</v>
      </c>
      <c r="G80" s="150">
        <v>0</v>
      </c>
      <c r="H80" s="156">
        <v>0</v>
      </c>
      <c r="I80" s="287">
        <v>0</v>
      </c>
    </row>
    <row r="81" spans="2:9" ht="0" hidden="1" customHeight="1" x14ac:dyDescent="0.2">
      <c r="C81" s="71"/>
      <c r="D81" s="293" t="str">
        <f>$D$13</f>
        <v>year 2021</v>
      </c>
      <c r="E81" s="273">
        <f t="shared" si="1"/>
        <v>0</v>
      </c>
      <c r="F81" s="153">
        <v>0</v>
      </c>
      <c r="G81" s="154">
        <v>0</v>
      </c>
      <c r="H81" s="156">
        <v>0</v>
      </c>
      <c r="I81" s="287">
        <v>0</v>
      </c>
    </row>
    <row r="82" spans="2:9" ht="0" hidden="1" customHeight="1" x14ac:dyDescent="0.2">
      <c r="B82" s="11" t="s">
        <v>252</v>
      </c>
      <c r="C82" s="94" t="s">
        <v>153</v>
      </c>
      <c r="D82" s="292" t="str">
        <f>$D$12</f>
        <v>year 2022</v>
      </c>
      <c r="E82" s="271">
        <f t="shared" si="1"/>
        <v>0</v>
      </c>
      <c r="F82" s="149">
        <v>0</v>
      </c>
      <c r="G82" s="150">
        <v>0</v>
      </c>
      <c r="H82" s="156">
        <v>0</v>
      </c>
      <c r="I82" s="287">
        <v>0</v>
      </c>
    </row>
    <row r="83" spans="2:9" ht="0" hidden="1" customHeight="1" x14ac:dyDescent="0.2">
      <c r="C83" s="71"/>
      <c r="D83" s="293" t="str">
        <f>$D$13</f>
        <v>year 2021</v>
      </c>
      <c r="E83" s="273">
        <f t="shared" si="1"/>
        <v>0</v>
      </c>
      <c r="F83" s="153">
        <v>0</v>
      </c>
      <c r="G83" s="154">
        <v>0</v>
      </c>
      <c r="H83" s="156">
        <v>0</v>
      </c>
      <c r="I83" s="287">
        <v>0</v>
      </c>
    </row>
    <row r="84" spans="2:9" ht="0" hidden="1" customHeight="1" x14ac:dyDescent="0.2">
      <c r="B84" s="11" t="s">
        <v>253</v>
      </c>
      <c r="C84" s="94" t="s">
        <v>254</v>
      </c>
      <c r="D84" s="292" t="str">
        <f>$D$12</f>
        <v>year 2022</v>
      </c>
      <c r="E84" s="271">
        <f t="shared" si="1"/>
        <v>0</v>
      </c>
      <c r="F84" s="149">
        <v>0</v>
      </c>
      <c r="G84" s="150">
        <v>0</v>
      </c>
      <c r="H84" s="156">
        <v>0</v>
      </c>
      <c r="I84" s="287">
        <v>0</v>
      </c>
    </row>
    <row r="85" spans="2:9" ht="0" hidden="1" customHeight="1" x14ac:dyDescent="0.2">
      <c r="C85" s="71"/>
      <c r="D85" s="293" t="str">
        <f>$D$13</f>
        <v>year 2021</v>
      </c>
      <c r="E85" s="273">
        <f t="shared" si="1"/>
        <v>0</v>
      </c>
      <c r="F85" s="153">
        <v>0</v>
      </c>
      <c r="G85" s="154">
        <v>0</v>
      </c>
      <c r="H85" s="156">
        <v>0</v>
      </c>
      <c r="I85" s="287">
        <v>0</v>
      </c>
    </row>
    <row r="86" spans="2:9" ht="0" hidden="1" customHeight="1" x14ac:dyDescent="0.2">
      <c r="B86" s="11" t="s">
        <v>255</v>
      </c>
      <c r="C86" s="94" t="s">
        <v>256</v>
      </c>
      <c r="D86" s="292" t="str">
        <f>$D$12</f>
        <v>year 2022</v>
      </c>
      <c r="E86" s="271">
        <f t="shared" si="1"/>
        <v>0</v>
      </c>
      <c r="F86" s="149">
        <v>0</v>
      </c>
      <c r="G86" s="150">
        <v>0</v>
      </c>
      <c r="H86" s="156">
        <v>0</v>
      </c>
      <c r="I86" s="287">
        <v>0</v>
      </c>
    </row>
    <row r="87" spans="2:9" ht="0" hidden="1" customHeight="1" x14ac:dyDescent="0.2">
      <c r="C87" s="71"/>
      <c r="D87" s="293" t="str">
        <f>$D$13</f>
        <v>year 2021</v>
      </c>
      <c r="E87" s="273">
        <f t="shared" si="1"/>
        <v>0</v>
      </c>
      <c r="F87" s="153">
        <v>0</v>
      </c>
      <c r="G87" s="154">
        <v>0</v>
      </c>
      <c r="H87" s="156">
        <v>0</v>
      </c>
      <c r="I87" s="287">
        <v>0</v>
      </c>
    </row>
    <row r="88" spans="2:9" ht="0" hidden="1" customHeight="1" x14ac:dyDescent="0.2">
      <c r="B88" s="11" t="s">
        <v>92</v>
      </c>
      <c r="C88" s="94" t="s">
        <v>257</v>
      </c>
      <c r="D88" s="292" t="str">
        <f>$D$12</f>
        <v>year 2022</v>
      </c>
      <c r="E88" s="271">
        <f t="shared" si="1"/>
        <v>0</v>
      </c>
      <c r="F88" s="149">
        <v>0</v>
      </c>
      <c r="G88" s="150">
        <v>0</v>
      </c>
      <c r="H88" s="156">
        <v>0</v>
      </c>
      <c r="I88" s="287">
        <v>0</v>
      </c>
    </row>
    <row r="89" spans="2:9" ht="0" hidden="1" customHeight="1" x14ac:dyDescent="0.2">
      <c r="C89" s="71"/>
      <c r="D89" s="293" t="str">
        <f>$D$13</f>
        <v>year 2021</v>
      </c>
      <c r="E89" s="273">
        <f t="shared" si="1"/>
        <v>0</v>
      </c>
      <c r="F89" s="153">
        <v>0</v>
      </c>
      <c r="G89" s="154">
        <v>0</v>
      </c>
      <c r="H89" s="156">
        <v>0</v>
      </c>
      <c r="I89" s="287">
        <v>0</v>
      </c>
    </row>
    <row r="90" spans="2:9" ht="0" hidden="1" customHeight="1" x14ac:dyDescent="0.2">
      <c r="B90" s="11" t="s">
        <v>258</v>
      </c>
      <c r="C90" s="94" t="s">
        <v>259</v>
      </c>
      <c r="D90" s="292" t="str">
        <f>$D$12</f>
        <v>year 2022</v>
      </c>
      <c r="E90" s="271">
        <f t="shared" si="1"/>
        <v>0</v>
      </c>
      <c r="F90" s="149">
        <v>0</v>
      </c>
      <c r="G90" s="150">
        <v>0</v>
      </c>
      <c r="H90" s="156">
        <v>0</v>
      </c>
      <c r="I90" s="287">
        <v>0</v>
      </c>
    </row>
    <row r="91" spans="2:9" ht="0" hidden="1" customHeight="1" x14ac:dyDescent="0.2">
      <c r="C91" s="71"/>
      <c r="D91" s="293" t="str">
        <f>$D$13</f>
        <v>year 2021</v>
      </c>
      <c r="E91" s="273">
        <f t="shared" si="1"/>
        <v>0</v>
      </c>
      <c r="F91" s="153">
        <v>0</v>
      </c>
      <c r="G91" s="154">
        <v>0</v>
      </c>
      <c r="H91" s="156">
        <v>0</v>
      </c>
      <c r="I91" s="287">
        <v>0</v>
      </c>
    </row>
    <row r="92" spans="2:9" ht="0" hidden="1" customHeight="1" x14ac:dyDescent="0.2">
      <c r="B92" s="11" t="s">
        <v>260</v>
      </c>
      <c r="C92" s="94" t="s">
        <v>261</v>
      </c>
      <c r="D92" s="292" t="str">
        <f>$D$12</f>
        <v>year 2022</v>
      </c>
      <c r="E92" s="271">
        <f t="shared" si="1"/>
        <v>0</v>
      </c>
      <c r="F92" s="149">
        <v>0</v>
      </c>
      <c r="G92" s="150">
        <v>0</v>
      </c>
      <c r="H92" s="156">
        <v>0</v>
      </c>
      <c r="I92" s="287">
        <v>0</v>
      </c>
    </row>
    <row r="93" spans="2:9" ht="0" hidden="1" customHeight="1" x14ac:dyDescent="0.2">
      <c r="C93" s="71"/>
      <c r="D93" s="293" t="str">
        <f>$D$13</f>
        <v>year 2021</v>
      </c>
      <c r="E93" s="273">
        <f t="shared" si="1"/>
        <v>0</v>
      </c>
      <c r="F93" s="153">
        <v>0</v>
      </c>
      <c r="G93" s="154">
        <v>0</v>
      </c>
      <c r="H93" s="156">
        <v>0</v>
      </c>
      <c r="I93" s="287">
        <v>0</v>
      </c>
    </row>
    <row r="94" spans="2:9" ht="0" hidden="1" customHeight="1" x14ac:dyDescent="0.2">
      <c r="B94" s="11" t="s">
        <v>262</v>
      </c>
      <c r="C94" s="94" t="s">
        <v>263</v>
      </c>
      <c r="D94" s="292" t="str">
        <f>$D$12</f>
        <v>year 2022</v>
      </c>
      <c r="E94" s="271">
        <f t="shared" si="1"/>
        <v>0</v>
      </c>
      <c r="F94" s="149">
        <v>0</v>
      </c>
      <c r="G94" s="150">
        <v>0</v>
      </c>
      <c r="H94" s="156">
        <v>0</v>
      </c>
      <c r="I94" s="287">
        <v>0</v>
      </c>
    </row>
    <row r="95" spans="2:9" ht="0" hidden="1" customHeight="1" x14ac:dyDescent="0.2">
      <c r="C95" s="71"/>
      <c r="D95" s="293" t="str">
        <f>$D$13</f>
        <v>year 2021</v>
      </c>
      <c r="E95" s="273">
        <f t="shared" si="1"/>
        <v>0</v>
      </c>
      <c r="F95" s="153">
        <v>0</v>
      </c>
      <c r="G95" s="154">
        <v>0</v>
      </c>
      <c r="H95" s="156">
        <v>0</v>
      </c>
      <c r="I95" s="287">
        <v>0</v>
      </c>
    </row>
    <row r="96" spans="2:9" ht="0" hidden="1" customHeight="1" x14ac:dyDescent="0.2">
      <c r="B96" s="11" t="s">
        <v>264</v>
      </c>
      <c r="C96" s="94" t="s">
        <v>265</v>
      </c>
      <c r="D96" s="292" t="str">
        <f>$D$12</f>
        <v>year 2022</v>
      </c>
      <c r="E96" s="271">
        <f t="shared" si="1"/>
        <v>0</v>
      </c>
      <c r="F96" s="149">
        <v>0</v>
      </c>
      <c r="G96" s="150">
        <v>0</v>
      </c>
      <c r="H96" s="156">
        <v>0</v>
      </c>
      <c r="I96" s="287">
        <v>0</v>
      </c>
    </row>
    <row r="97" spans="2:9" ht="0" hidden="1" customHeight="1" x14ac:dyDescent="0.2">
      <c r="C97" s="71"/>
      <c r="D97" s="293" t="str">
        <f>$D$13</f>
        <v>year 2021</v>
      </c>
      <c r="E97" s="273">
        <f t="shared" si="1"/>
        <v>0</v>
      </c>
      <c r="F97" s="153">
        <v>0</v>
      </c>
      <c r="G97" s="154">
        <v>0</v>
      </c>
      <c r="H97" s="156">
        <v>0</v>
      </c>
      <c r="I97" s="287">
        <v>0</v>
      </c>
    </row>
    <row r="98" spans="2:9" ht="0" hidden="1" customHeight="1" x14ac:dyDescent="0.2">
      <c r="B98" s="11" t="s">
        <v>266</v>
      </c>
      <c r="C98" s="94" t="s">
        <v>267</v>
      </c>
      <c r="D98" s="292" t="str">
        <f>$D$12</f>
        <v>year 2022</v>
      </c>
      <c r="E98" s="271">
        <f t="shared" si="1"/>
        <v>0</v>
      </c>
      <c r="F98" s="149">
        <v>0</v>
      </c>
      <c r="G98" s="150">
        <v>0</v>
      </c>
      <c r="H98" s="156">
        <v>0</v>
      </c>
      <c r="I98" s="287">
        <v>0</v>
      </c>
    </row>
    <row r="99" spans="2:9" ht="0" hidden="1" customHeight="1" x14ac:dyDescent="0.2">
      <c r="C99" s="71"/>
      <c r="D99" s="293" t="str">
        <f>$D$13</f>
        <v>year 2021</v>
      </c>
      <c r="E99" s="273">
        <f t="shared" si="1"/>
        <v>0</v>
      </c>
      <c r="F99" s="153">
        <v>0</v>
      </c>
      <c r="G99" s="154">
        <v>0</v>
      </c>
      <c r="H99" s="156">
        <v>0</v>
      </c>
      <c r="I99" s="287">
        <v>0</v>
      </c>
    </row>
    <row r="100" spans="2:9" ht="0" hidden="1" customHeight="1" x14ac:dyDescent="0.2">
      <c r="B100" s="11" t="s">
        <v>268</v>
      </c>
      <c r="C100" s="94" t="s">
        <v>269</v>
      </c>
      <c r="D100" s="292" t="str">
        <f>$D$12</f>
        <v>year 2022</v>
      </c>
      <c r="E100" s="271">
        <f t="shared" si="1"/>
        <v>0</v>
      </c>
      <c r="F100" s="149">
        <v>0</v>
      </c>
      <c r="G100" s="150">
        <v>0</v>
      </c>
      <c r="H100" s="156">
        <v>0</v>
      </c>
      <c r="I100" s="287">
        <v>0</v>
      </c>
    </row>
    <row r="101" spans="2:9" ht="0" hidden="1" customHeight="1" x14ac:dyDescent="0.2">
      <c r="C101" s="71"/>
      <c r="D101" s="293" t="str">
        <f>$D$13</f>
        <v>year 2021</v>
      </c>
      <c r="E101" s="273">
        <f t="shared" si="1"/>
        <v>0</v>
      </c>
      <c r="F101" s="153">
        <v>0</v>
      </c>
      <c r="G101" s="154">
        <v>0</v>
      </c>
      <c r="H101" s="156">
        <v>0</v>
      </c>
      <c r="I101" s="287">
        <v>0</v>
      </c>
    </row>
    <row r="102" spans="2:9" ht="0" hidden="1" customHeight="1" x14ac:dyDescent="0.2">
      <c r="B102" s="11" t="s">
        <v>270</v>
      </c>
      <c r="C102" s="94" t="s">
        <v>271</v>
      </c>
      <c r="D102" s="292" t="str">
        <f>$D$12</f>
        <v>year 2022</v>
      </c>
      <c r="E102" s="271">
        <f t="shared" si="1"/>
        <v>0</v>
      </c>
      <c r="F102" s="149">
        <v>0</v>
      </c>
      <c r="G102" s="150">
        <v>0</v>
      </c>
      <c r="H102" s="156">
        <v>0</v>
      </c>
      <c r="I102" s="287">
        <v>0</v>
      </c>
    </row>
    <row r="103" spans="2:9" ht="0" hidden="1" customHeight="1" x14ac:dyDescent="0.2">
      <c r="C103" s="71"/>
      <c r="D103" s="293" t="str">
        <f>$D$13</f>
        <v>year 2021</v>
      </c>
      <c r="E103" s="273">
        <f t="shared" si="1"/>
        <v>0</v>
      </c>
      <c r="F103" s="153">
        <v>0</v>
      </c>
      <c r="G103" s="154">
        <v>0</v>
      </c>
      <c r="H103" s="156">
        <v>0</v>
      </c>
      <c r="I103" s="287">
        <v>0</v>
      </c>
    </row>
    <row r="104" spans="2:9" ht="0" hidden="1" customHeight="1" x14ac:dyDescent="0.2">
      <c r="B104" s="11" t="s">
        <v>96</v>
      </c>
      <c r="C104" s="94" t="s">
        <v>272</v>
      </c>
      <c r="D104" s="292" t="str">
        <f>$D$12</f>
        <v>year 2022</v>
      </c>
      <c r="E104" s="271">
        <f t="shared" si="1"/>
        <v>0</v>
      </c>
      <c r="F104" s="149">
        <v>0</v>
      </c>
      <c r="G104" s="150">
        <v>0</v>
      </c>
      <c r="H104" s="156">
        <v>0</v>
      </c>
      <c r="I104" s="287">
        <v>0</v>
      </c>
    </row>
    <row r="105" spans="2:9" ht="0" hidden="1" customHeight="1" x14ac:dyDescent="0.2">
      <c r="C105" s="71"/>
      <c r="D105" s="293" t="str">
        <f>$D$13</f>
        <v>year 2021</v>
      </c>
      <c r="E105" s="273">
        <f t="shared" si="1"/>
        <v>0</v>
      </c>
      <c r="F105" s="153">
        <v>0</v>
      </c>
      <c r="G105" s="154">
        <v>0</v>
      </c>
      <c r="H105" s="156">
        <v>0</v>
      </c>
      <c r="I105" s="287">
        <v>0</v>
      </c>
    </row>
    <row r="106" spans="2:9" ht="0" hidden="1" customHeight="1" x14ac:dyDescent="0.2">
      <c r="B106" s="11" t="s">
        <v>273</v>
      </c>
      <c r="C106" s="94" t="s">
        <v>274</v>
      </c>
      <c r="D106" s="292" t="str">
        <f>$D$12</f>
        <v>year 2022</v>
      </c>
      <c r="E106" s="271">
        <f t="shared" si="1"/>
        <v>0</v>
      </c>
      <c r="F106" s="149">
        <v>0</v>
      </c>
      <c r="G106" s="150">
        <v>0</v>
      </c>
      <c r="H106" s="156">
        <v>0</v>
      </c>
      <c r="I106" s="287">
        <v>0</v>
      </c>
    </row>
    <row r="107" spans="2:9" ht="0" hidden="1" customHeight="1" x14ac:dyDescent="0.2">
      <c r="C107" s="71"/>
      <c r="D107" s="293" t="str">
        <f>$D$13</f>
        <v>year 2021</v>
      </c>
      <c r="E107" s="273">
        <f t="shared" si="1"/>
        <v>0</v>
      </c>
      <c r="F107" s="153">
        <v>0</v>
      </c>
      <c r="G107" s="154">
        <v>0</v>
      </c>
      <c r="H107" s="156">
        <v>0</v>
      </c>
      <c r="I107" s="287">
        <v>0</v>
      </c>
    </row>
    <row r="108" spans="2:9" ht="0" hidden="1" customHeight="1" x14ac:dyDescent="0.2">
      <c r="B108" s="11" t="s">
        <v>98</v>
      </c>
      <c r="C108" s="94" t="s">
        <v>275</v>
      </c>
      <c r="D108" s="292" t="str">
        <f>$D$12</f>
        <v>year 2022</v>
      </c>
      <c r="E108" s="271">
        <f t="shared" si="1"/>
        <v>0</v>
      </c>
      <c r="F108" s="149">
        <v>0</v>
      </c>
      <c r="G108" s="150">
        <v>0</v>
      </c>
      <c r="H108" s="156">
        <v>0</v>
      </c>
      <c r="I108" s="287">
        <v>0</v>
      </c>
    </row>
    <row r="109" spans="2:9" ht="0" hidden="1" customHeight="1" x14ac:dyDescent="0.2">
      <c r="C109" s="71"/>
      <c r="D109" s="293" t="str">
        <f>$D$13</f>
        <v>year 2021</v>
      </c>
      <c r="E109" s="273">
        <f t="shared" si="1"/>
        <v>0</v>
      </c>
      <c r="F109" s="153">
        <v>0</v>
      </c>
      <c r="G109" s="154">
        <v>0</v>
      </c>
      <c r="H109" s="156">
        <v>0</v>
      </c>
      <c r="I109" s="287">
        <v>0</v>
      </c>
    </row>
    <row r="110" spans="2:9" ht="0" hidden="1" customHeight="1" x14ac:dyDescent="0.2">
      <c r="B110" s="11" t="s">
        <v>100</v>
      </c>
      <c r="C110" s="94" t="s">
        <v>109</v>
      </c>
      <c r="D110" s="292" t="str">
        <f>$D$12</f>
        <v>year 2022</v>
      </c>
      <c r="E110" s="271">
        <f t="shared" si="1"/>
        <v>0</v>
      </c>
      <c r="F110" s="149">
        <v>0</v>
      </c>
      <c r="G110" s="150">
        <v>0</v>
      </c>
      <c r="H110" s="156">
        <v>0</v>
      </c>
      <c r="I110" s="287">
        <v>0</v>
      </c>
    </row>
    <row r="111" spans="2:9" ht="0" hidden="1" customHeight="1" x14ac:dyDescent="0.2">
      <c r="C111" s="71"/>
      <c r="D111" s="293" t="str">
        <f>$D$13</f>
        <v>year 2021</v>
      </c>
      <c r="E111" s="273">
        <f t="shared" si="1"/>
        <v>0</v>
      </c>
      <c r="F111" s="153">
        <v>0</v>
      </c>
      <c r="G111" s="154">
        <v>0</v>
      </c>
      <c r="H111" s="156">
        <v>0</v>
      </c>
      <c r="I111" s="287">
        <v>0</v>
      </c>
    </row>
    <row r="112" spans="2:9" ht="0" hidden="1" customHeight="1" x14ac:dyDescent="0.2">
      <c r="B112" s="11" t="s">
        <v>276</v>
      </c>
      <c r="C112" s="94" t="s">
        <v>277</v>
      </c>
      <c r="D112" s="292" t="str">
        <f>$D$12</f>
        <v>year 2022</v>
      </c>
      <c r="E112" s="271">
        <f t="shared" si="1"/>
        <v>0</v>
      </c>
      <c r="F112" s="149">
        <v>0</v>
      </c>
      <c r="G112" s="150">
        <v>0</v>
      </c>
      <c r="H112" s="156">
        <v>0</v>
      </c>
      <c r="I112" s="287">
        <v>0</v>
      </c>
    </row>
    <row r="113" spans="2:9" ht="0" hidden="1" customHeight="1" x14ac:dyDescent="0.2">
      <c r="C113" s="71"/>
      <c r="D113" s="293" t="str">
        <f>$D$13</f>
        <v>year 2021</v>
      </c>
      <c r="E113" s="273">
        <f t="shared" si="1"/>
        <v>0</v>
      </c>
      <c r="F113" s="153">
        <v>0</v>
      </c>
      <c r="G113" s="154">
        <v>0</v>
      </c>
      <c r="H113" s="156">
        <v>0</v>
      </c>
      <c r="I113" s="287">
        <v>0</v>
      </c>
    </row>
    <row r="114" spans="2:9" ht="0" hidden="1" customHeight="1" x14ac:dyDescent="0.2">
      <c r="B114" s="11" t="s">
        <v>278</v>
      </c>
      <c r="C114" s="94" t="s">
        <v>141</v>
      </c>
      <c r="D114" s="292" t="str">
        <f>$D$12</f>
        <v>year 2022</v>
      </c>
      <c r="E114" s="271">
        <f t="shared" si="1"/>
        <v>0</v>
      </c>
      <c r="F114" s="149">
        <v>0</v>
      </c>
      <c r="G114" s="150">
        <v>0</v>
      </c>
      <c r="H114" s="156">
        <v>0</v>
      </c>
      <c r="I114" s="287">
        <v>0</v>
      </c>
    </row>
    <row r="115" spans="2:9" ht="0" hidden="1" customHeight="1" x14ac:dyDescent="0.2">
      <c r="C115" s="71"/>
      <c r="D115" s="293" t="str">
        <f>$D$13</f>
        <v>year 2021</v>
      </c>
      <c r="E115" s="273">
        <f t="shared" si="1"/>
        <v>0</v>
      </c>
      <c r="F115" s="153">
        <v>0</v>
      </c>
      <c r="G115" s="154">
        <v>0</v>
      </c>
      <c r="H115" s="156">
        <v>0</v>
      </c>
      <c r="I115" s="287">
        <v>0</v>
      </c>
    </row>
    <row r="116" spans="2:9" ht="0" hidden="1" customHeight="1" x14ac:dyDescent="0.2">
      <c r="B116" s="11" t="s">
        <v>279</v>
      </c>
      <c r="C116" s="94" t="s">
        <v>137</v>
      </c>
      <c r="D116" s="292" t="str">
        <f>$D$12</f>
        <v>year 2022</v>
      </c>
      <c r="E116" s="271">
        <f t="shared" si="1"/>
        <v>0</v>
      </c>
      <c r="F116" s="149">
        <v>0</v>
      </c>
      <c r="G116" s="150">
        <v>0</v>
      </c>
      <c r="H116" s="156">
        <v>0</v>
      </c>
      <c r="I116" s="287">
        <v>0</v>
      </c>
    </row>
    <row r="117" spans="2:9" ht="0" hidden="1" customHeight="1" x14ac:dyDescent="0.2">
      <c r="C117" s="71"/>
      <c r="D117" s="293" t="str">
        <f>$D$13</f>
        <v>year 2021</v>
      </c>
      <c r="E117" s="273">
        <f t="shared" si="1"/>
        <v>0</v>
      </c>
      <c r="F117" s="153">
        <v>0</v>
      </c>
      <c r="G117" s="154">
        <v>0</v>
      </c>
      <c r="H117" s="156">
        <v>0</v>
      </c>
      <c r="I117" s="287">
        <v>0</v>
      </c>
    </row>
    <row r="118" spans="2:9" ht="0" hidden="1" customHeight="1" x14ac:dyDescent="0.2">
      <c r="B118" s="11" t="s">
        <v>280</v>
      </c>
      <c r="C118" s="94" t="s">
        <v>93</v>
      </c>
      <c r="D118" s="292" t="str">
        <f>$D$12</f>
        <v>year 2022</v>
      </c>
      <c r="E118" s="271">
        <f t="shared" si="1"/>
        <v>0</v>
      </c>
      <c r="F118" s="149">
        <v>0</v>
      </c>
      <c r="G118" s="150">
        <v>0</v>
      </c>
      <c r="H118" s="156">
        <v>0</v>
      </c>
      <c r="I118" s="287">
        <v>0</v>
      </c>
    </row>
    <row r="119" spans="2:9" ht="0" hidden="1" customHeight="1" x14ac:dyDescent="0.2">
      <c r="C119" s="71"/>
      <c r="D119" s="293" t="str">
        <f>$D$13</f>
        <v>year 2021</v>
      </c>
      <c r="E119" s="273">
        <f t="shared" si="1"/>
        <v>0</v>
      </c>
      <c r="F119" s="153">
        <v>0</v>
      </c>
      <c r="G119" s="154">
        <v>0</v>
      </c>
      <c r="H119" s="156">
        <v>0</v>
      </c>
      <c r="I119" s="287">
        <v>0</v>
      </c>
    </row>
    <row r="120" spans="2:9" ht="0" hidden="1" customHeight="1" x14ac:dyDescent="0.2">
      <c r="B120" s="11" t="s">
        <v>281</v>
      </c>
      <c r="C120" s="94" t="s">
        <v>282</v>
      </c>
      <c r="D120" s="292" t="str">
        <f>$D$12</f>
        <v>year 2022</v>
      </c>
      <c r="E120" s="271">
        <f t="shared" si="1"/>
        <v>0</v>
      </c>
      <c r="F120" s="149">
        <v>0</v>
      </c>
      <c r="G120" s="150">
        <v>0</v>
      </c>
      <c r="H120" s="156">
        <v>0</v>
      </c>
      <c r="I120" s="287">
        <v>0</v>
      </c>
    </row>
    <row r="121" spans="2:9" ht="0" hidden="1" customHeight="1" x14ac:dyDescent="0.2">
      <c r="C121" s="71"/>
      <c r="D121" s="293" t="str">
        <f>$D$13</f>
        <v>year 2021</v>
      </c>
      <c r="E121" s="273">
        <f t="shared" si="1"/>
        <v>0</v>
      </c>
      <c r="F121" s="153">
        <v>0</v>
      </c>
      <c r="G121" s="154">
        <v>0</v>
      </c>
      <c r="H121" s="156">
        <v>0</v>
      </c>
      <c r="I121" s="287">
        <v>0</v>
      </c>
    </row>
    <row r="122" spans="2:9" ht="0" hidden="1" customHeight="1" x14ac:dyDescent="0.2">
      <c r="B122" s="11" t="s">
        <v>283</v>
      </c>
      <c r="C122" s="94" t="s">
        <v>284</v>
      </c>
      <c r="D122" s="292" t="str">
        <f>$D$12</f>
        <v>year 2022</v>
      </c>
      <c r="E122" s="271">
        <f t="shared" si="1"/>
        <v>0</v>
      </c>
      <c r="F122" s="149">
        <v>0</v>
      </c>
      <c r="G122" s="150">
        <v>0</v>
      </c>
      <c r="H122" s="156">
        <v>0</v>
      </c>
      <c r="I122" s="287">
        <v>0</v>
      </c>
    </row>
    <row r="123" spans="2:9" ht="0" hidden="1" customHeight="1" x14ac:dyDescent="0.2">
      <c r="C123" s="71"/>
      <c r="D123" s="293" t="str">
        <f>$D$13</f>
        <v>year 2021</v>
      </c>
      <c r="E123" s="273">
        <f t="shared" si="1"/>
        <v>0</v>
      </c>
      <c r="F123" s="153">
        <v>0</v>
      </c>
      <c r="G123" s="154">
        <v>0</v>
      </c>
      <c r="H123" s="156">
        <v>0</v>
      </c>
      <c r="I123" s="287">
        <v>0</v>
      </c>
    </row>
    <row r="124" spans="2:9" ht="0" hidden="1" customHeight="1" x14ac:dyDescent="0.2">
      <c r="B124" s="11" t="s">
        <v>102</v>
      </c>
      <c r="C124" s="94" t="s">
        <v>285</v>
      </c>
      <c r="D124" s="292" t="str">
        <f>$D$12</f>
        <v>year 2022</v>
      </c>
      <c r="E124" s="271">
        <f t="shared" si="1"/>
        <v>0</v>
      </c>
      <c r="F124" s="149">
        <v>0</v>
      </c>
      <c r="G124" s="150">
        <v>0</v>
      </c>
      <c r="H124" s="156">
        <v>0</v>
      </c>
      <c r="I124" s="287">
        <v>0</v>
      </c>
    </row>
    <row r="125" spans="2:9" ht="0" hidden="1" customHeight="1" x14ac:dyDescent="0.2">
      <c r="C125" s="71"/>
      <c r="D125" s="293" t="str">
        <f>$D$13</f>
        <v>year 2021</v>
      </c>
      <c r="E125" s="273">
        <f t="shared" si="1"/>
        <v>0</v>
      </c>
      <c r="F125" s="153">
        <v>0</v>
      </c>
      <c r="G125" s="154">
        <v>0</v>
      </c>
      <c r="H125" s="156">
        <v>0</v>
      </c>
      <c r="I125" s="287">
        <v>0</v>
      </c>
    </row>
    <row r="126" spans="2:9" ht="0" hidden="1" customHeight="1" x14ac:dyDescent="0.2">
      <c r="B126" s="11" t="s">
        <v>104</v>
      </c>
      <c r="C126" s="94" t="s">
        <v>286</v>
      </c>
      <c r="D126" s="292" t="str">
        <f>$D$12</f>
        <v>year 2022</v>
      </c>
      <c r="E126" s="271">
        <f t="shared" si="1"/>
        <v>0</v>
      </c>
      <c r="F126" s="149">
        <v>0</v>
      </c>
      <c r="G126" s="150">
        <v>0</v>
      </c>
      <c r="H126" s="156">
        <v>0</v>
      </c>
      <c r="I126" s="287">
        <v>0</v>
      </c>
    </row>
    <row r="127" spans="2:9" ht="0" hidden="1" customHeight="1" x14ac:dyDescent="0.2">
      <c r="C127" s="71"/>
      <c r="D127" s="293" t="str">
        <f>$D$13</f>
        <v>year 2021</v>
      </c>
      <c r="E127" s="273">
        <f t="shared" si="1"/>
        <v>0</v>
      </c>
      <c r="F127" s="153">
        <v>0</v>
      </c>
      <c r="G127" s="154">
        <v>0</v>
      </c>
      <c r="H127" s="156">
        <v>0</v>
      </c>
      <c r="I127" s="287">
        <v>0</v>
      </c>
    </row>
    <row r="128" spans="2:9" ht="0" hidden="1" customHeight="1" x14ac:dyDescent="0.2">
      <c r="B128" s="11" t="s">
        <v>287</v>
      </c>
      <c r="C128" s="94" t="s">
        <v>288</v>
      </c>
      <c r="D128" s="292" t="str">
        <f>$D$12</f>
        <v>year 2022</v>
      </c>
      <c r="E128" s="271">
        <f t="shared" si="1"/>
        <v>0</v>
      </c>
      <c r="F128" s="149">
        <v>0</v>
      </c>
      <c r="G128" s="150">
        <v>0</v>
      </c>
      <c r="H128" s="156">
        <v>0</v>
      </c>
      <c r="I128" s="287">
        <v>0</v>
      </c>
    </row>
    <row r="129" spans="2:9" ht="0" hidden="1" customHeight="1" x14ac:dyDescent="0.2">
      <c r="C129" s="71"/>
      <c r="D129" s="293" t="str">
        <f>$D$13</f>
        <v>year 2021</v>
      </c>
      <c r="E129" s="273">
        <f t="shared" si="1"/>
        <v>0</v>
      </c>
      <c r="F129" s="153">
        <v>0</v>
      </c>
      <c r="G129" s="154">
        <v>0</v>
      </c>
      <c r="H129" s="156">
        <v>0</v>
      </c>
      <c r="I129" s="287">
        <v>0</v>
      </c>
    </row>
    <row r="130" spans="2:9" ht="0" hidden="1" customHeight="1" x14ac:dyDescent="0.2">
      <c r="B130" s="11" t="s">
        <v>289</v>
      </c>
      <c r="C130" s="94" t="s">
        <v>290</v>
      </c>
      <c r="D130" s="292" t="str">
        <f>$D$12</f>
        <v>year 2022</v>
      </c>
      <c r="E130" s="271">
        <f t="shared" si="1"/>
        <v>0</v>
      </c>
      <c r="F130" s="149">
        <v>0</v>
      </c>
      <c r="G130" s="150">
        <v>0</v>
      </c>
      <c r="H130" s="156">
        <v>0</v>
      </c>
      <c r="I130" s="287">
        <v>0</v>
      </c>
    </row>
    <row r="131" spans="2:9" ht="0" hidden="1" customHeight="1" x14ac:dyDescent="0.2">
      <c r="C131" s="71"/>
      <c r="D131" s="293" t="str">
        <f>$D$13</f>
        <v>year 2021</v>
      </c>
      <c r="E131" s="273">
        <f t="shared" si="1"/>
        <v>0</v>
      </c>
      <c r="F131" s="153">
        <v>0</v>
      </c>
      <c r="G131" s="154">
        <v>0</v>
      </c>
      <c r="H131" s="156">
        <v>0</v>
      </c>
      <c r="I131" s="287">
        <v>0</v>
      </c>
    </row>
    <row r="132" spans="2:9" ht="0" hidden="1" customHeight="1" x14ac:dyDescent="0.2">
      <c r="B132" s="11" t="s">
        <v>291</v>
      </c>
      <c r="C132" s="94" t="s">
        <v>292</v>
      </c>
      <c r="D132" s="292" t="str">
        <f>$D$12</f>
        <v>year 2022</v>
      </c>
      <c r="E132" s="271">
        <f t="shared" si="1"/>
        <v>0</v>
      </c>
      <c r="F132" s="149">
        <v>0</v>
      </c>
      <c r="G132" s="150">
        <v>0</v>
      </c>
      <c r="H132" s="156">
        <v>0</v>
      </c>
      <c r="I132" s="287">
        <v>0</v>
      </c>
    </row>
    <row r="133" spans="2:9" ht="0" hidden="1" customHeight="1" x14ac:dyDescent="0.2">
      <c r="C133" s="71"/>
      <c r="D133" s="293" t="str">
        <f>$D$13</f>
        <v>year 2021</v>
      </c>
      <c r="E133" s="273">
        <f t="shared" si="1"/>
        <v>0</v>
      </c>
      <c r="F133" s="153">
        <v>0</v>
      </c>
      <c r="G133" s="154">
        <v>0</v>
      </c>
      <c r="H133" s="156">
        <v>0</v>
      </c>
      <c r="I133" s="287">
        <v>0</v>
      </c>
    </row>
    <row r="134" spans="2:9" ht="0" hidden="1" customHeight="1" x14ac:dyDescent="0.2">
      <c r="B134" s="11" t="s">
        <v>293</v>
      </c>
      <c r="C134" s="94" t="s">
        <v>294</v>
      </c>
      <c r="D134" s="292" t="str">
        <f>$D$12</f>
        <v>year 2022</v>
      </c>
      <c r="E134" s="271">
        <f t="shared" si="1"/>
        <v>0</v>
      </c>
      <c r="F134" s="149">
        <v>0</v>
      </c>
      <c r="G134" s="150">
        <v>0</v>
      </c>
      <c r="H134" s="156">
        <v>0</v>
      </c>
      <c r="I134" s="287">
        <v>0</v>
      </c>
    </row>
    <row r="135" spans="2:9" ht="0" hidden="1" customHeight="1" x14ac:dyDescent="0.2">
      <c r="C135" s="71"/>
      <c r="D135" s="293" t="str">
        <f>$D$13</f>
        <v>year 2021</v>
      </c>
      <c r="E135" s="273">
        <f t="shared" si="1"/>
        <v>0</v>
      </c>
      <c r="F135" s="153">
        <v>0</v>
      </c>
      <c r="G135" s="154">
        <v>0</v>
      </c>
      <c r="H135" s="156">
        <v>0</v>
      </c>
      <c r="I135" s="287">
        <v>0</v>
      </c>
    </row>
    <row r="136" spans="2:9" ht="0" hidden="1" customHeight="1" x14ac:dyDescent="0.2">
      <c r="B136" s="11" t="s">
        <v>295</v>
      </c>
      <c r="C136" s="94" t="s">
        <v>296</v>
      </c>
      <c r="D136" s="292" t="str">
        <f>$D$12</f>
        <v>year 2022</v>
      </c>
      <c r="E136" s="271">
        <f t="shared" si="1"/>
        <v>0</v>
      </c>
      <c r="F136" s="149">
        <v>0</v>
      </c>
      <c r="G136" s="150">
        <v>0</v>
      </c>
      <c r="H136" s="156">
        <v>0</v>
      </c>
      <c r="I136" s="287">
        <v>0</v>
      </c>
    </row>
    <row r="137" spans="2:9" ht="0" hidden="1" customHeight="1" x14ac:dyDescent="0.2">
      <c r="C137" s="71"/>
      <c r="D137" s="293" t="str">
        <f>$D$13</f>
        <v>year 2021</v>
      </c>
      <c r="E137" s="273">
        <f t="shared" si="1"/>
        <v>0</v>
      </c>
      <c r="F137" s="153">
        <v>0</v>
      </c>
      <c r="G137" s="154">
        <v>0</v>
      </c>
      <c r="H137" s="156">
        <v>0</v>
      </c>
      <c r="I137" s="287">
        <v>0</v>
      </c>
    </row>
    <row r="138" spans="2:9" ht="0" hidden="1" customHeight="1" x14ac:dyDescent="0.2">
      <c r="B138" s="11" t="s">
        <v>297</v>
      </c>
      <c r="C138" s="94" t="s">
        <v>95</v>
      </c>
      <c r="D138" s="292" t="str">
        <f>$D$12</f>
        <v>year 2022</v>
      </c>
      <c r="E138" s="271">
        <f t="shared" si="1"/>
        <v>0</v>
      </c>
      <c r="F138" s="149">
        <v>0</v>
      </c>
      <c r="G138" s="150">
        <v>0</v>
      </c>
      <c r="H138" s="156">
        <v>0</v>
      </c>
      <c r="I138" s="287">
        <v>0</v>
      </c>
    </row>
    <row r="139" spans="2:9" ht="0" hidden="1" customHeight="1" x14ac:dyDescent="0.2">
      <c r="C139" s="71"/>
      <c r="D139" s="293" t="str">
        <f>$D$13</f>
        <v>year 2021</v>
      </c>
      <c r="E139" s="273">
        <f t="shared" si="1"/>
        <v>0</v>
      </c>
      <c r="F139" s="153">
        <v>0</v>
      </c>
      <c r="G139" s="154">
        <v>0</v>
      </c>
      <c r="H139" s="156">
        <v>0</v>
      </c>
      <c r="I139" s="287">
        <v>0</v>
      </c>
    </row>
    <row r="140" spans="2:9" ht="0" hidden="1" customHeight="1" x14ac:dyDescent="0.2">
      <c r="B140" s="11" t="s">
        <v>298</v>
      </c>
      <c r="C140" s="94" t="s">
        <v>299</v>
      </c>
      <c r="D140" s="292" t="str">
        <f>$D$12</f>
        <v>year 2022</v>
      </c>
      <c r="E140" s="271">
        <f t="shared" ref="E140:E203" si="2">SUM(F140:G140)</f>
        <v>0</v>
      </c>
      <c r="F140" s="149">
        <v>0</v>
      </c>
      <c r="G140" s="150">
        <v>0</v>
      </c>
      <c r="H140" s="156">
        <v>0</v>
      </c>
      <c r="I140" s="287">
        <v>0</v>
      </c>
    </row>
    <row r="141" spans="2:9" ht="0" hidden="1" customHeight="1" x14ac:dyDescent="0.2">
      <c r="C141" s="71"/>
      <c r="D141" s="293" t="str">
        <f>$D$13</f>
        <v>year 2021</v>
      </c>
      <c r="E141" s="273">
        <f t="shared" si="2"/>
        <v>0</v>
      </c>
      <c r="F141" s="153">
        <v>0</v>
      </c>
      <c r="G141" s="154">
        <v>0</v>
      </c>
      <c r="H141" s="156">
        <v>0</v>
      </c>
      <c r="I141" s="287">
        <v>0</v>
      </c>
    </row>
    <row r="142" spans="2:9" ht="0" hidden="1" customHeight="1" x14ac:dyDescent="0.2">
      <c r="B142" s="11" t="s">
        <v>300</v>
      </c>
      <c r="C142" s="94" t="s">
        <v>301</v>
      </c>
      <c r="D142" s="292" t="str">
        <f>$D$12</f>
        <v>year 2022</v>
      </c>
      <c r="E142" s="271">
        <f t="shared" si="2"/>
        <v>0</v>
      </c>
      <c r="F142" s="149">
        <v>0</v>
      </c>
      <c r="G142" s="150">
        <v>0</v>
      </c>
      <c r="H142" s="156">
        <v>0</v>
      </c>
      <c r="I142" s="287">
        <v>0</v>
      </c>
    </row>
    <row r="143" spans="2:9" ht="0" hidden="1" customHeight="1" x14ac:dyDescent="0.2">
      <c r="C143" s="71"/>
      <c r="D143" s="293" t="str">
        <f>$D$13</f>
        <v>year 2021</v>
      </c>
      <c r="E143" s="273">
        <f t="shared" si="2"/>
        <v>0</v>
      </c>
      <c r="F143" s="153">
        <v>0</v>
      </c>
      <c r="G143" s="154">
        <v>0</v>
      </c>
      <c r="H143" s="156">
        <v>0</v>
      </c>
      <c r="I143" s="287">
        <v>0</v>
      </c>
    </row>
    <row r="144" spans="2:9" ht="0" hidden="1" customHeight="1" x14ac:dyDescent="0.2">
      <c r="B144" s="11" t="s">
        <v>302</v>
      </c>
      <c r="C144" s="94" t="s">
        <v>97</v>
      </c>
      <c r="D144" s="292" t="str">
        <f>$D$12</f>
        <v>year 2022</v>
      </c>
      <c r="E144" s="271">
        <f t="shared" si="2"/>
        <v>0</v>
      </c>
      <c r="F144" s="149">
        <v>0</v>
      </c>
      <c r="G144" s="150">
        <v>0</v>
      </c>
      <c r="H144" s="156">
        <v>0</v>
      </c>
      <c r="I144" s="287">
        <v>0</v>
      </c>
    </row>
    <row r="145" spans="2:9" ht="0" hidden="1" customHeight="1" x14ac:dyDescent="0.2">
      <c r="C145" s="71"/>
      <c r="D145" s="293" t="str">
        <f>$D$13</f>
        <v>year 2021</v>
      </c>
      <c r="E145" s="273">
        <f t="shared" si="2"/>
        <v>0</v>
      </c>
      <c r="F145" s="153">
        <v>0</v>
      </c>
      <c r="G145" s="154">
        <v>0</v>
      </c>
      <c r="H145" s="156">
        <v>0</v>
      </c>
      <c r="I145" s="287">
        <v>0</v>
      </c>
    </row>
    <row r="146" spans="2:9" ht="0" hidden="1" customHeight="1" x14ac:dyDescent="0.2">
      <c r="B146" s="11" t="s">
        <v>303</v>
      </c>
      <c r="C146" s="94" t="s">
        <v>99</v>
      </c>
      <c r="D146" s="292" t="str">
        <f>$D$12</f>
        <v>year 2022</v>
      </c>
      <c r="E146" s="271">
        <f t="shared" si="2"/>
        <v>0</v>
      </c>
      <c r="F146" s="149">
        <v>0</v>
      </c>
      <c r="G146" s="150">
        <v>0</v>
      </c>
      <c r="H146" s="156">
        <v>0</v>
      </c>
      <c r="I146" s="287">
        <v>0</v>
      </c>
    </row>
    <row r="147" spans="2:9" ht="0" hidden="1" customHeight="1" x14ac:dyDescent="0.2">
      <c r="C147" s="71"/>
      <c r="D147" s="293" t="str">
        <f>$D$13</f>
        <v>year 2021</v>
      </c>
      <c r="E147" s="273">
        <f t="shared" si="2"/>
        <v>0</v>
      </c>
      <c r="F147" s="153">
        <v>0</v>
      </c>
      <c r="G147" s="154">
        <v>0</v>
      </c>
      <c r="H147" s="156">
        <v>0</v>
      </c>
      <c r="I147" s="287">
        <v>0</v>
      </c>
    </row>
    <row r="148" spans="2:9" ht="0" hidden="1" customHeight="1" x14ac:dyDescent="0.2">
      <c r="B148" s="11" t="s">
        <v>304</v>
      </c>
      <c r="C148" s="94" t="s">
        <v>305</v>
      </c>
      <c r="D148" s="292" t="str">
        <f>$D$12</f>
        <v>year 2022</v>
      </c>
      <c r="E148" s="271">
        <f t="shared" si="2"/>
        <v>0</v>
      </c>
      <c r="F148" s="149">
        <v>0</v>
      </c>
      <c r="G148" s="150">
        <v>0</v>
      </c>
      <c r="H148" s="156">
        <v>0</v>
      </c>
      <c r="I148" s="287">
        <v>0</v>
      </c>
    </row>
    <row r="149" spans="2:9" ht="0" hidden="1" customHeight="1" x14ac:dyDescent="0.2">
      <c r="C149" s="71"/>
      <c r="D149" s="293" t="str">
        <f>$D$13</f>
        <v>year 2021</v>
      </c>
      <c r="E149" s="273">
        <f t="shared" si="2"/>
        <v>0</v>
      </c>
      <c r="F149" s="153">
        <v>0</v>
      </c>
      <c r="G149" s="154">
        <v>0</v>
      </c>
      <c r="H149" s="156">
        <v>0</v>
      </c>
      <c r="I149" s="287">
        <v>0</v>
      </c>
    </row>
    <row r="150" spans="2:9" ht="0" hidden="1" customHeight="1" x14ac:dyDescent="0.2">
      <c r="B150" s="11" t="s">
        <v>306</v>
      </c>
      <c r="C150" s="94" t="s">
        <v>307</v>
      </c>
      <c r="D150" s="292" t="str">
        <f>$D$12</f>
        <v>year 2022</v>
      </c>
      <c r="E150" s="271">
        <f t="shared" si="2"/>
        <v>0</v>
      </c>
      <c r="F150" s="149">
        <v>0</v>
      </c>
      <c r="G150" s="150">
        <v>0</v>
      </c>
      <c r="H150" s="156">
        <v>0</v>
      </c>
      <c r="I150" s="287">
        <v>0</v>
      </c>
    </row>
    <row r="151" spans="2:9" ht="0" hidden="1" customHeight="1" x14ac:dyDescent="0.2">
      <c r="C151" s="71"/>
      <c r="D151" s="293" t="str">
        <f>$D$13</f>
        <v>year 2021</v>
      </c>
      <c r="E151" s="273">
        <f t="shared" si="2"/>
        <v>0</v>
      </c>
      <c r="F151" s="153">
        <v>0</v>
      </c>
      <c r="G151" s="154">
        <v>0</v>
      </c>
      <c r="H151" s="156">
        <v>0</v>
      </c>
      <c r="I151" s="287">
        <v>0</v>
      </c>
    </row>
    <row r="152" spans="2:9" ht="0" hidden="1" customHeight="1" x14ac:dyDescent="0.2">
      <c r="B152" s="11" t="s">
        <v>308</v>
      </c>
      <c r="C152" s="94" t="s">
        <v>309</v>
      </c>
      <c r="D152" s="292" t="str">
        <f>$D$12</f>
        <v>year 2022</v>
      </c>
      <c r="E152" s="271">
        <f t="shared" si="2"/>
        <v>0</v>
      </c>
      <c r="F152" s="149">
        <v>0</v>
      </c>
      <c r="G152" s="150">
        <v>0</v>
      </c>
      <c r="H152" s="156">
        <v>0</v>
      </c>
      <c r="I152" s="287">
        <v>0</v>
      </c>
    </row>
    <row r="153" spans="2:9" ht="0" hidden="1" customHeight="1" x14ac:dyDescent="0.2">
      <c r="C153" s="71"/>
      <c r="D153" s="293" t="str">
        <f>$D$13</f>
        <v>year 2021</v>
      </c>
      <c r="E153" s="273">
        <f t="shared" si="2"/>
        <v>0</v>
      </c>
      <c r="F153" s="153">
        <v>0</v>
      </c>
      <c r="G153" s="154">
        <v>0</v>
      </c>
      <c r="H153" s="156">
        <v>0</v>
      </c>
      <c r="I153" s="287">
        <v>0</v>
      </c>
    </row>
    <row r="154" spans="2:9" ht="0" hidden="1" customHeight="1" x14ac:dyDescent="0.2">
      <c r="B154" s="11" t="s">
        <v>310</v>
      </c>
      <c r="C154" s="94" t="s">
        <v>311</v>
      </c>
      <c r="D154" s="292" t="str">
        <f>$D$12</f>
        <v>year 2022</v>
      </c>
      <c r="E154" s="271">
        <f t="shared" si="2"/>
        <v>0</v>
      </c>
      <c r="F154" s="149">
        <v>0</v>
      </c>
      <c r="G154" s="150">
        <v>0</v>
      </c>
      <c r="H154" s="156">
        <v>0</v>
      </c>
      <c r="I154" s="287">
        <v>0</v>
      </c>
    </row>
    <row r="155" spans="2:9" ht="0" hidden="1" customHeight="1" x14ac:dyDescent="0.2">
      <c r="C155" s="71"/>
      <c r="D155" s="293" t="str">
        <f>$D$13</f>
        <v>year 2021</v>
      </c>
      <c r="E155" s="273">
        <f t="shared" si="2"/>
        <v>0</v>
      </c>
      <c r="F155" s="153">
        <v>0</v>
      </c>
      <c r="G155" s="154">
        <v>0</v>
      </c>
      <c r="H155" s="156">
        <v>0</v>
      </c>
      <c r="I155" s="287">
        <v>0</v>
      </c>
    </row>
    <row r="156" spans="2:9" ht="0" hidden="1" customHeight="1" x14ac:dyDescent="0.2">
      <c r="B156" s="11" t="s">
        <v>312</v>
      </c>
      <c r="C156" s="94" t="s">
        <v>313</v>
      </c>
      <c r="D156" s="292" t="str">
        <f>$D$12</f>
        <v>year 2022</v>
      </c>
      <c r="E156" s="271">
        <f t="shared" si="2"/>
        <v>0</v>
      </c>
      <c r="F156" s="149">
        <v>0</v>
      </c>
      <c r="G156" s="150">
        <v>0</v>
      </c>
      <c r="H156" s="156">
        <v>0</v>
      </c>
      <c r="I156" s="287">
        <v>0</v>
      </c>
    </row>
    <row r="157" spans="2:9" ht="0" hidden="1" customHeight="1" x14ac:dyDescent="0.2">
      <c r="C157" s="71"/>
      <c r="D157" s="293" t="str">
        <f>$D$13</f>
        <v>year 2021</v>
      </c>
      <c r="E157" s="273">
        <f t="shared" si="2"/>
        <v>0</v>
      </c>
      <c r="F157" s="153">
        <v>0</v>
      </c>
      <c r="G157" s="154">
        <v>0</v>
      </c>
      <c r="H157" s="156">
        <v>0</v>
      </c>
      <c r="I157" s="287">
        <v>0</v>
      </c>
    </row>
    <row r="158" spans="2:9" ht="0" hidden="1" customHeight="1" x14ac:dyDescent="0.2">
      <c r="B158" s="11" t="s">
        <v>106</v>
      </c>
      <c r="C158" s="94" t="s">
        <v>103</v>
      </c>
      <c r="D158" s="292" t="str">
        <f>$D$12</f>
        <v>year 2022</v>
      </c>
      <c r="E158" s="271">
        <f t="shared" si="2"/>
        <v>0</v>
      </c>
      <c r="F158" s="149">
        <v>0</v>
      </c>
      <c r="G158" s="150">
        <v>0</v>
      </c>
      <c r="H158" s="156">
        <v>0</v>
      </c>
      <c r="I158" s="287">
        <v>0</v>
      </c>
    </row>
    <row r="159" spans="2:9" ht="0" hidden="1" customHeight="1" x14ac:dyDescent="0.2">
      <c r="C159" s="71"/>
      <c r="D159" s="293" t="str">
        <f>$D$13</f>
        <v>year 2021</v>
      </c>
      <c r="E159" s="273">
        <f t="shared" si="2"/>
        <v>0</v>
      </c>
      <c r="F159" s="153">
        <v>0</v>
      </c>
      <c r="G159" s="154">
        <v>0</v>
      </c>
      <c r="H159" s="156">
        <v>0</v>
      </c>
      <c r="I159" s="287">
        <v>0</v>
      </c>
    </row>
    <row r="160" spans="2:9" ht="0" hidden="1" customHeight="1" x14ac:dyDescent="0.2">
      <c r="B160" s="11" t="s">
        <v>142</v>
      </c>
      <c r="C160" s="94" t="s">
        <v>101</v>
      </c>
      <c r="D160" s="292" t="str">
        <f>$D$12</f>
        <v>year 2022</v>
      </c>
      <c r="E160" s="271">
        <f t="shared" si="2"/>
        <v>0</v>
      </c>
      <c r="F160" s="149">
        <v>0</v>
      </c>
      <c r="G160" s="150">
        <v>0</v>
      </c>
      <c r="H160" s="156">
        <v>0</v>
      </c>
      <c r="I160" s="287">
        <v>0</v>
      </c>
    </row>
    <row r="161" spans="2:9" ht="0" hidden="1" customHeight="1" x14ac:dyDescent="0.2">
      <c r="C161" s="71"/>
      <c r="D161" s="293" t="str">
        <f>$D$13</f>
        <v>year 2021</v>
      </c>
      <c r="E161" s="273">
        <f t="shared" si="2"/>
        <v>0</v>
      </c>
      <c r="F161" s="153">
        <v>0</v>
      </c>
      <c r="G161" s="154">
        <v>0</v>
      </c>
      <c r="H161" s="156">
        <v>0</v>
      </c>
      <c r="I161" s="287">
        <v>0</v>
      </c>
    </row>
    <row r="162" spans="2:9" ht="0" hidden="1" customHeight="1" x14ac:dyDescent="0.2">
      <c r="B162" s="11" t="s">
        <v>314</v>
      </c>
      <c r="C162" s="94" t="s">
        <v>315</v>
      </c>
      <c r="D162" s="292" t="str">
        <f>$D$12</f>
        <v>year 2022</v>
      </c>
      <c r="E162" s="271">
        <f t="shared" si="2"/>
        <v>0</v>
      </c>
      <c r="F162" s="149">
        <v>0</v>
      </c>
      <c r="G162" s="150">
        <v>0</v>
      </c>
      <c r="H162" s="156">
        <v>0</v>
      </c>
      <c r="I162" s="287">
        <v>0</v>
      </c>
    </row>
    <row r="163" spans="2:9" ht="0" hidden="1" customHeight="1" x14ac:dyDescent="0.2">
      <c r="C163" s="71"/>
      <c r="D163" s="293" t="str">
        <f>$D$13</f>
        <v>year 2021</v>
      </c>
      <c r="E163" s="273">
        <f t="shared" si="2"/>
        <v>0</v>
      </c>
      <c r="F163" s="153">
        <v>0</v>
      </c>
      <c r="G163" s="154">
        <v>0</v>
      </c>
      <c r="H163" s="156">
        <v>0</v>
      </c>
      <c r="I163" s="287">
        <v>0</v>
      </c>
    </row>
    <row r="164" spans="2:9" ht="0" hidden="1" customHeight="1" x14ac:dyDescent="0.2">
      <c r="B164" s="11" t="s">
        <v>108</v>
      </c>
      <c r="C164" s="94" t="s">
        <v>316</v>
      </c>
      <c r="D164" s="292" t="str">
        <f>$D$12</f>
        <v>year 2022</v>
      </c>
      <c r="E164" s="271">
        <f t="shared" si="2"/>
        <v>0</v>
      </c>
      <c r="F164" s="149">
        <v>0</v>
      </c>
      <c r="G164" s="150">
        <v>0</v>
      </c>
      <c r="H164" s="156">
        <v>0</v>
      </c>
      <c r="I164" s="287">
        <v>0</v>
      </c>
    </row>
    <row r="165" spans="2:9" ht="0" hidden="1" customHeight="1" x14ac:dyDescent="0.2">
      <c r="C165" s="71"/>
      <c r="D165" s="293" t="str">
        <f>$D$13</f>
        <v>year 2021</v>
      </c>
      <c r="E165" s="273">
        <f t="shared" si="2"/>
        <v>0</v>
      </c>
      <c r="F165" s="153">
        <v>0</v>
      </c>
      <c r="G165" s="154">
        <v>0</v>
      </c>
      <c r="H165" s="156">
        <v>0</v>
      </c>
      <c r="I165" s="287">
        <v>0</v>
      </c>
    </row>
    <row r="166" spans="2:9" ht="0" hidden="1" customHeight="1" x14ac:dyDescent="0.2">
      <c r="B166" s="11" t="s">
        <v>317</v>
      </c>
      <c r="C166" s="94" t="s">
        <v>318</v>
      </c>
      <c r="D166" s="292" t="str">
        <f>$D$12</f>
        <v>year 2022</v>
      </c>
      <c r="E166" s="271">
        <f t="shared" si="2"/>
        <v>0</v>
      </c>
      <c r="F166" s="149">
        <v>0</v>
      </c>
      <c r="G166" s="150">
        <v>0</v>
      </c>
      <c r="H166" s="156">
        <v>0</v>
      </c>
      <c r="I166" s="287">
        <v>0</v>
      </c>
    </row>
    <row r="167" spans="2:9" ht="0" hidden="1" customHeight="1" x14ac:dyDescent="0.2">
      <c r="C167" s="71"/>
      <c r="D167" s="293" t="str">
        <f>$D$13</f>
        <v>year 2021</v>
      </c>
      <c r="E167" s="273">
        <f t="shared" si="2"/>
        <v>0</v>
      </c>
      <c r="F167" s="153">
        <v>0</v>
      </c>
      <c r="G167" s="154">
        <v>0</v>
      </c>
      <c r="H167" s="156">
        <v>0</v>
      </c>
      <c r="I167" s="287">
        <v>0</v>
      </c>
    </row>
    <row r="168" spans="2:9" ht="0" hidden="1" customHeight="1" x14ac:dyDescent="0.2">
      <c r="B168" s="11" t="s">
        <v>150</v>
      </c>
      <c r="C168" s="94" t="s">
        <v>319</v>
      </c>
      <c r="D168" s="292" t="str">
        <f>$D$12</f>
        <v>year 2022</v>
      </c>
      <c r="E168" s="271">
        <f t="shared" si="2"/>
        <v>0</v>
      </c>
      <c r="F168" s="149">
        <v>0</v>
      </c>
      <c r="G168" s="150">
        <v>0</v>
      </c>
      <c r="H168" s="156">
        <v>0</v>
      </c>
      <c r="I168" s="287">
        <v>0</v>
      </c>
    </row>
    <row r="169" spans="2:9" ht="0" hidden="1" customHeight="1" x14ac:dyDescent="0.2">
      <c r="C169" s="71"/>
      <c r="D169" s="293" t="str">
        <f>$D$13</f>
        <v>year 2021</v>
      </c>
      <c r="E169" s="273">
        <f t="shared" si="2"/>
        <v>0</v>
      </c>
      <c r="F169" s="153">
        <v>0</v>
      </c>
      <c r="G169" s="154">
        <v>0</v>
      </c>
      <c r="H169" s="156">
        <v>0</v>
      </c>
      <c r="I169" s="287">
        <v>0</v>
      </c>
    </row>
    <row r="170" spans="2:9" ht="0" hidden="1" customHeight="1" x14ac:dyDescent="0.2">
      <c r="B170" s="11" t="s">
        <v>320</v>
      </c>
      <c r="C170" s="94" t="s">
        <v>321</v>
      </c>
      <c r="D170" s="292" t="str">
        <f>$D$12</f>
        <v>year 2022</v>
      </c>
      <c r="E170" s="271">
        <f t="shared" si="2"/>
        <v>0</v>
      </c>
      <c r="F170" s="149">
        <v>0</v>
      </c>
      <c r="G170" s="150">
        <v>0</v>
      </c>
      <c r="H170" s="156">
        <v>0</v>
      </c>
      <c r="I170" s="287">
        <v>0</v>
      </c>
    </row>
    <row r="171" spans="2:9" ht="0" hidden="1" customHeight="1" x14ac:dyDescent="0.2">
      <c r="C171" s="71"/>
      <c r="D171" s="293" t="str">
        <f>$D$13</f>
        <v>year 2021</v>
      </c>
      <c r="E171" s="273">
        <f t="shared" si="2"/>
        <v>0</v>
      </c>
      <c r="F171" s="153">
        <v>0</v>
      </c>
      <c r="G171" s="154">
        <v>0</v>
      </c>
      <c r="H171" s="156">
        <v>0</v>
      </c>
      <c r="I171" s="287">
        <v>0</v>
      </c>
    </row>
    <row r="172" spans="2:9" ht="0" hidden="1" customHeight="1" x14ac:dyDescent="0.2">
      <c r="B172" s="11" t="s">
        <v>322</v>
      </c>
      <c r="C172" s="94" t="s">
        <v>323</v>
      </c>
      <c r="D172" s="292" t="str">
        <f>$D$12</f>
        <v>year 2022</v>
      </c>
      <c r="E172" s="271">
        <f t="shared" si="2"/>
        <v>0</v>
      </c>
      <c r="F172" s="149">
        <v>0</v>
      </c>
      <c r="G172" s="150">
        <v>0</v>
      </c>
      <c r="H172" s="156">
        <v>0</v>
      </c>
      <c r="I172" s="287">
        <v>0</v>
      </c>
    </row>
    <row r="173" spans="2:9" ht="0" hidden="1" customHeight="1" x14ac:dyDescent="0.2">
      <c r="C173" s="71"/>
      <c r="D173" s="293" t="str">
        <f>$D$13</f>
        <v>year 2021</v>
      </c>
      <c r="E173" s="273">
        <f t="shared" si="2"/>
        <v>0</v>
      </c>
      <c r="F173" s="153">
        <v>0</v>
      </c>
      <c r="G173" s="154">
        <v>0</v>
      </c>
      <c r="H173" s="156">
        <v>0</v>
      </c>
      <c r="I173" s="287">
        <v>0</v>
      </c>
    </row>
    <row r="174" spans="2:9" ht="0" hidden="1" customHeight="1" x14ac:dyDescent="0.2">
      <c r="B174" s="11" t="s">
        <v>324</v>
      </c>
      <c r="C174" s="94" t="s">
        <v>325</v>
      </c>
      <c r="D174" s="292" t="str">
        <f>$D$12</f>
        <v>year 2022</v>
      </c>
      <c r="E174" s="271">
        <f t="shared" si="2"/>
        <v>0</v>
      </c>
      <c r="F174" s="149">
        <v>0</v>
      </c>
      <c r="G174" s="150">
        <v>0</v>
      </c>
      <c r="H174" s="156">
        <v>0</v>
      </c>
      <c r="I174" s="287">
        <v>0</v>
      </c>
    </row>
    <row r="175" spans="2:9" ht="0" hidden="1" customHeight="1" x14ac:dyDescent="0.2">
      <c r="C175" s="71"/>
      <c r="D175" s="293" t="str">
        <f>$D$13</f>
        <v>year 2021</v>
      </c>
      <c r="E175" s="273">
        <f t="shared" si="2"/>
        <v>0</v>
      </c>
      <c r="F175" s="153">
        <v>0</v>
      </c>
      <c r="G175" s="154">
        <v>0</v>
      </c>
      <c r="H175" s="156">
        <v>0</v>
      </c>
      <c r="I175" s="287">
        <v>0</v>
      </c>
    </row>
    <row r="176" spans="2:9" ht="0" hidden="1" customHeight="1" x14ac:dyDescent="0.2">
      <c r="B176" s="11" t="s">
        <v>326</v>
      </c>
      <c r="C176" s="94" t="s">
        <v>327</v>
      </c>
      <c r="D176" s="292" t="str">
        <f>$D$12</f>
        <v>year 2022</v>
      </c>
      <c r="E176" s="271">
        <f t="shared" si="2"/>
        <v>0</v>
      </c>
      <c r="F176" s="149">
        <v>0</v>
      </c>
      <c r="G176" s="150">
        <v>0</v>
      </c>
      <c r="H176" s="156">
        <v>0</v>
      </c>
      <c r="I176" s="287">
        <v>0</v>
      </c>
    </row>
    <row r="177" spans="2:9" ht="0" hidden="1" customHeight="1" x14ac:dyDescent="0.2">
      <c r="C177" s="71"/>
      <c r="D177" s="293" t="str">
        <f>$D$13</f>
        <v>year 2021</v>
      </c>
      <c r="E177" s="273">
        <f t="shared" si="2"/>
        <v>0</v>
      </c>
      <c r="F177" s="153">
        <v>0</v>
      </c>
      <c r="G177" s="154">
        <v>0</v>
      </c>
      <c r="H177" s="156">
        <v>0</v>
      </c>
      <c r="I177" s="287">
        <v>0</v>
      </c>
    </row>
    <row r="178" spans="2:9" ht="0" hidden="1" customHeight="1" x14ac:dyDescent="0.2">
      <c r="B178" s="11" t="s">
        <v>328</v>
      </c>
      <c r="C178" s="94" t="s">
        <v>329</v>
      </c>
      <c r="D178" s="292" t="str">
        <f>$D$12</f>
        <v>year 2022</v>
      </c>
      <c r="E178" s="271">
        <f t="shared" si="2"/>
        <v>0</v>
      </c>
      <c r="F178" s="149">
        <v>0</v>
      </c>
      <c r="G178" s="150">
        <v>0</v>
      </c>
      <c r="H178" s="156">
        <v>0</v>
      </c>
      <c r="I178" s="287">
        <v>0</v>
      </c>
    </row>
    <row r="179" spans="2:9" ht="0" hidden="1" customHeight="1" x14ac:dyDescent="0.2">
      <c r="C179" s="71"/>
      <c r="D179" s="293" t="str">
        <f>$D$13</f>
        <v>year 2021</v>
      </c>
      <c r="E179" s="273">
        <f t="shared" si="2"/>
        <v>0</v>
      </c>
      <c r="F179" s="153">
        <v>0</v>
      </c>
      <c r="G179" s="154">
        <v>0</v>
      </c>
      <c r="H179" s="156">
        <v>0</v>
      </c>
      <c r="I179" s="287">
        <v>0</v>
      </c>
    </row>
    <row r="180" spans="2:9" ht="0" hidden="1" customHeight="1" x14ac:dyDescent="0.2">
      <c r="B180" s="11" t="s">
        <v>330</v>
      </c>
      <c r="C180" s="94" t="s">
        <v>331</v>
      </c>
      <c r="D180" s="292" t="str">
        <f>$D$12</f>
        <v>year 2022</v>
      </c>
      <c r="E180" s="271">
        <f t="shared" si="2"/>
        <v>0</v>
      </c>
      <c r="F180" s="149">
        <v>0</v>
      </c>
      <c r="G180" s="150">
        <v>0</v>
      </c>
      <c r="H180" s="156">
        <v>0</v>
      </c>
      <c r="I180" s="287">
        <v>0</v>
      </c>
    </row>
    <row r="181" spans="2:9" ht="0" hidden="1" customHeight="1" x14ac:dyDescent="0.2">
      <c r="C181" s="71"/>
      <c r="D181" s="293" t="str">
        <f>$D$13</f>
        <v>year 2021</v>
      </c>
      <c r="E181" s="273">
        <f t="shared" si="2"/>
        <v>0</v>
      </c>
      <c r="F181" s="153">
        <v>0</v>
      </c>
      <c r="G181" s="154">
        <v>0</v>
      </c>
      <c r="H181" s="156">
        <v>0</v>
      </c>
      <c r="I181" s="287">
        <v>0</v>
      </c>
    </row>
    <row r="182" spans="2:9" ht="0" hidden="1" customHeight="1" x14ac:dyDescent="0.2">
      <c r="B182" s="11" t="s">
        <v>152</v>
      </c>
      <c r="C182" s="94" t="s">
        <v>332</v>
      </c>
      <c r="D182" s="292" t="str">
        <f>$D$12</f>
        <v>year 2022</v>
      </c>
      <c r="E182" s="271">
        <f t="shared" si="2"/>
        <v>0</v>
      </c>
      <c r="F182" s="149">
        <v>0</v>
      </c>
      <c r="G182" s="150">
        <v>0</v>
      </c>
      <c r="H182" s="156">
        <v>0</v>
      </c>
      <c r="I182" s="287">
        <v>0</v>
      </c>
    </row>
    <row r="183" spans="2:9" ht="0" hidden="1" customHeight="1" x14ac:dyDescent="0.2">
      <c r="C183" s="71"/>
      <c r="D183" s="293" t="str">
        <f>$D$13</f>
        <v>year 2021</v>
      </c>
      <c r="E183" s="273">
        <f t="shared" si="2"/>
        <v>0</v>
      </c>
      <c r="F183" s="153">
        <v>0</v>
      </c>
      <c r="G183" s="154">
        <v>0</v>
      </c>
      <c r="H183" s="156">
        <v>0</v>
      </c>
      <c r="I183" s="287">
        <v>0</v>
      </c>
    </row>
    <row r="184" spans="2:9" ht="0" hidden="1" customHeight="1" x14ac:dyDescent="0.2">
      <c r="B184" s="11" t="s">
        <v>333</v>
      </c>
      <c r="C184" s="94" t="s">
        <v>139</v>
      </c>
      <c r="D184" s="292" t="str">
        <f>$D$12</f>
        <v>year 2022</v>
      </c>
      <c r="E184" s="271">
        <f t="shared" si="2"/>
        <v>0</v>
      </c>
      <c r="F184" s="149">
        <v>0</v>
      </c>
      <c r="G184" s="150">
        <v>0</v>
      </c>
      <c r="H184" s="156">
        <v>0</v>
      </c>
      <c r="I184" s="287">
        <v>0</v>
      </c>
    </row>
    <row r="185" spans="2:9" ht="0" hidden="1" customHeight="1" x14ac:dyDescent="0.2">
      <c r="C185" s="71"/>
      <c r="D185" s="293" t="str">
        <f>$D$13</f>
        <v>year 2021</v>
      </c>
      <c r="E185" s="273">
        <f t="shared" si="2"/>
        <v>0</v>
      </c>
      <c r="F185" s="153">
        <v>0</v>
      </c>
      <c r="G185" s="154">
        <v>0</v>
      </c>
      <c r="H185" s="156">
        <v>0</v>
      </c>
      <c r="I185" s="287">
        <v>0</v>
      </c>
    </row>
    <row r="186" spans="2:9" ht="0" hidden="1" customHeight="1" x14ac:dyDescent="0.2">
      <c r="B186" s="11" t="s">
        <v>334</v>
      </c>
      <c r="C186" s="94" t="s">
        <v>143</v>
      </c>
      <c r="D186" s="292" t="str">
        <f>$D$12</f>
        <v>year 2022</v>
      </c>
      <c r="E186" s="271">
        <f t="shared" si="2"/>
        <v>0</v>
      </c>
      <c r="F186" s="149">
        <v>0</v>
      </c>
      <c r="G186" s="150">
        <v>0</v>
      </c>
      <c r="H186" s="156">
        <v>0</v>
      </c>
      <c r="I186" s="287">
        <v>0</v>
      </c>
    </row>
    <row r="187" spans="2:9" ht="0" hidden="1" customHeight="1" x14ac:dyDescent="0.2">
      <c r="C187" s="71"/>
      <c r="D187" s="293" t="str">
        <f>$D$13</f>
        <v>year 2021</v>
      </c>
      <c r="E187" s="273">
        <f t="shared" si="2"/>
        <v>0</v>
      </c>
      <c r="F187" s="153">
        <v>0</v>
      </c>
      <c r="G187" s="154">
        <v>0</v>
      </c>
      <c r="H187" s="156">
        <v>0</v>
      </c>
      <c r="I187" s="287">
        <v>0</v>
      </c>
    </row>
    <row r="188" spans="2:9" ht="0" hidden="1" customHeight="1" x14ac:dyDescent="0.2">
      <c r="B188" s="11" t="s">
        <v>335</v>
      </c>
      <c r="C188" s="94" t="s">
        <v>336</v>
      </c>
      <c r="D188" s="292" t="str">
        <f>$D$12</f>
        <v>year 2022</v>
      </c>
      <c r="E188" s="271">
        <f t="shared" si="2"/>
        <v>0</v>
      </c>
      <c r="F188" s="149">
        <v>0</v>
      </c>
      <c r="G188" s="150">
        <v>0</v>
      </c>
      <c r="H188" s="156">
        <v>0</v>
      </c>
      <c r="I188" s="287">
        <v>0</v>
      </c>
    </row>
    <row r="189" spans="2:9" ht="0" hidden="1" customHeight="1" x14ac:dyDescent="0.2">
      <c r="C189" s="71"/>
      <c r="D189" s="293" t="str">
        <f>$D$13</f>
        <v>year 2021</v>
      </c>
      <c r="E189" s="273">
        <f t="shared" si="2"/>
        <v>0</v>
      </c>
      <c r="F189" s="153">
        <v>0</v>
      </c>
      <c r="G189" s="154">
        <v>0</v>
      </c>
      <c r="H189" s="156">
        <v>0</v>
      </c>
      <c r="I189" s="287">
        <v>0</v>
      </c>
    </row>
    <row r="190" spans="2:9" ht="0" hidden="1" customHeight="1" x14ac:dyDescent="0.2">
      <c r="B190" s="11" t="s">
        <v>337</v>
      </c>
      <c r="C190" s="94" t="s">
        <v>338</v>
      </c>
      <c r="D190" s="292" t="str">
        <f>$D$12</f>
        <v>year 2022</v>
      </c>
      <c r="E190" s="271">
        <f t="shared" si="2"/>
        <v>0</v>
      </c>
      <c r="F190" s="149">
        <v>0</v>
      </c>
      <c r="G190" s="150">
        <v>0</v>
      </c>
      <c r="H190" s="156">
        <v>0</v>
      </c>
      <c r="I190" s="287">
        <v>0</v>
      </c>
    </row>
    <row r="191" spans="2:9" ht="0" hidden="1" customHeight="1" x14ac:dyDescent="0.2">
      <c r="C191" s="71"/>
      <c r="D191" s="293" t="str">
        <f>$D$13</f>
        <v>year 2021</v>
      </c>
      <c r="E191" s="273">
        <f t="shared" si="2"/>
        <v>0</v>
      </c>
      <c r="F191" s="153">
        <v>0</v>
      </c>
      <c r="G191" s="154">
        <v>0</v>
      </c>
      <c r="H191" s="156">
        <v>0</v>
      </c>
      <c r="I191" s="287">
        <v>0</v>
      </c>
    </row>
    <row r="192" spans="2:9" ht="0" hidden="1" customHeight="1" x14ac:dyDescent="0.2">
      <c r="B192" s="11" t="s">
        <v>339</v>
      </c>
      <c r="C192" s="94" t="s">
        <v>340</v>
      </c>
      <c r="D192" s="292" t="str">
        <f>$D$12</f>
        <v>year 2022</v>
      </c>
      <c r="E192" s="271">
        <f t="shared" si="2"/>
        <v>0</v>
      </c>
      <c r="F192" s="149">
        <v>0</v>
      </c>
      <c r="G192" s="150">
        <v>0</v>
      </c>
      <c r="H192" s="156">
        <v>0</v>
      </c>
      <c r="I192" s="287">
        <v>0</v>
      </c>
    </row>
    <row r="193" spans="2:9" ht="0" hidden="1" customHeight="1" x14ac:dyDescent="0.2">
      <c r="C193" s="71"/>
      <c r="D193" s="293" t="str">
        <f>$D$13</f>
        <v>year 2021</v>
      </c>
      <c r="E193" s="273">
        <f t="shared" si="2"/>
        <v>0</v>
      </c>
      <c r="F193" s="153">
        <v>0</v>
      </c>
      <c r="G193" s="154">
        <v>0</v>
      </c>
      <c r="H193" s="156">
        <v>0</v>
      </c>
      <c r="I193" s="287">
        <v>0</v>
      </c>
    </row>
    <row r="194" spans="2:9" ht="0" hidden="1" customHeight="1" x14ac:dyDescent="0.2">
      <c r="B194" s="11" t="s">
        <v>341</v>
      </c>
      <c r="C194" s="94" t="s">
        <v>342</v>
      </c>
      <c r="D194" s="292" t="str">
        <f>$D$12</f>
        <v>year 2022</v>
      </c>
      <c r="E194" s="271">
        <f t="shared" si="2"/>
        <v>0</v>
      </c>
      <c r="F194" s="149">
        <v>0</v>
      </c>
      <c r="G194" s="150">
        <v>0</v>
      </c>
      <c r="H194" s="156">
        <v>0</v>
      </c>
      <c r="I194" s="287">
        <v>0</v>
      </c>
    </row>
    <row r="195" spans="2:9" ht="0" hidden="1" customHeight="1" x14ac:dyDescent="0.2">
      <c r="C195" s="71"/>
      <c r="D195" s="293" t="str">
        <f>$D$13</f>
        <v>year 2021</v>
      </c>
      <c r="E195" s="273">
        <f t="shared" si="2"/>
        <v>0</v>
      </c>
      <c r="F195" s="153">
        <v>0</v>
      </c>
      <c r="G195" s="154">
        <v>0</v>
      </c>
      <c r="H195" s="156">
        <v>0</v>
      </c>
      <c r="I195" s="287">
        <v>0</v>
      </c>
    </row>
    <row r="196" spans="2:9" ht="0" hidden="1" customHeight="1" x14ac:dyDescent="0.2">
      <c r="B196" s="11" t="s">
        <v>343</v>
      </c>
      <c r="C196" s="94" t="s">
        <v>105</v>
      </c>
      <c r="D196" s="292" t="str">
        <f>$D$12</f>
        <v>year 2022</v>
      </c>
      <c r="E196" s="271">
        <f t="shared" si="2"/>
        <v>0</v>
      </c>
      <c r="F196" s="149">
        <v>0</v>
      </c>
      <c r="G196" s="150">
        <v>0</v>
      </c>
      <c r="H196" s="156">
        <v>0</v>
      </c>
      <c r="I196" s="287">
        <v>0</v>
      </c>
    </row>
    <row r="197" spans="2:9" ht="0" hidden="1" customHeight="1" x14ac:dyDescent="0.2">
      <c r="C197" s="71"/>
      <c r="D197" s="293" t="str">
        <f>$D$13</f>
        <v>year 2021</v>
      </c>
      <c r="E197" s="273">
        <f t="shared" si="2"/>
        <v>0</v>
      </c>
      <c r="F197" s="153">
        <v>0</v>
      </c>
      <c r="G197" s="154">
        <v>0</v>
      </c>
      <c r="H197" s="156">
        <v>0</v>
      </c>
      <c r="I197" s="287">
        <v>0</v>
      </c>
    </row>
    <row r="198" spans="2:9" ht="0" hidden="1" customHeight="1" x14ac:dyDescent="0.2">
      <c r="B198" s="11" t="s">
        <v>344</v>
      </c>
      <c r="C198" s="94" t="s">
        <v>345</v>
      </c>
      <c r="D198" s="292" t="str">
        <f>$D$12</f>
        <v>year 2022</v>
      </c>
      <c r="E198" s="271">
        <f t="shared" si="2"/>
        <v>0</v>
      </c>
      <c r="F198" s="149">
        <v>0</v>
      </c>
      <c r="G198" s="150">
        <v>0</v>
      </c>
      <c r="H198" s="156">
        <v>0</v>
      </c>
      <c r="I198" s="287">
        <v>0</v>
      </c>
    </row>
    <row r="199" spans="2:9" ht="0" hidden="1" customHeight="1" x14ac:dyDescent="0.2">
      <c r="C199" s="71"/>
      <c r="D199" s="293" t="str">
        <f>$D$13</f>
        <v>year 2021</v>
      </c>
      <c r="E199" s="273">
        <f t="shared" si="2"/>
        <v>0</v>
      </c>
      <c r="F199" s="153">
        <v>0</v>
      </c>
      <c r="G199" s="154">
        <v>0</v>
      </c>
      <c r="H199" s="156">
        <v>0</v>
      </c>
      <c r="I199" s="287">
        <v>0</v>
      </c>
    </row>
    <row r="200" spans="2:9" ht="0" hidden="1" customHeight="1" x14ac:dyDescent="0.2">
      <c r="B200" s="11" t="s">
        <v>346</v>
      </c>
      <c r="C200" s="94" t="s">
        <v>347</v>
      </c>
      <c r="D200" s="292" t="str">
        <f>$D$12</f>
        <v>year 2022</v>
      </c>
      <c r="E200" s="271">
        <f t="shared" si="2"/>
        <v>0</v>
      </c>
      <c r="F200" s="149">
        <v>0</v>
      </c>
      <c r="G200" s="150">
        <v>0</v>
      </c>
      <c r="H200" s="156">
        <v>0</v>
      </c>
      <c r="I200" s="287">
        <v>0</v>
      </c>
    </row>
    <row r="201" spans="2:9" ht="0" hidden="1" customHeight="1" x14ac:dyDescent="0.2">
      <c r="C201" s="71"/>
      <c r="D201" s="293" t="str">
        <f>$D$13</f>
        <v>year 2021</v>
      </c>
      <c r="E201" s="273">
        <f t="shared" si="2"/>
        <v>0</v>
      </c>
      <c r="F201" s="153">
        <v>0</v>
      </c>
      <c r="G201" s="154">
        <v>0</v>
      </c>
      <c r="H201" s="156">
        <v>0</v>
      </c>
      <c r="I201" s="287">
        <v>0</v>
      </c>
    </row>
    <row r="202" spans="2:9" ht="0" hidden="1" customHeight="1" x14ac:dyDescent="0.2">
      <c r="B202" s="11" t="s">
        <v>348</v>
      </c>
      <c r="C202" s="94" t="s">
        <v>107</v>
      </c>
      <c r="D202" s="292" t="str">
        <f>$D$12</f>
        <v>year 2022</v>
      </c>
      <c r="E202" s="271">
        <f t="shared" si="2"/>
        <v>0</v>
      </c>
      <c r="F202" s="149">
        <v>0</v>
      </c>
      <c r="G202" s="150">
        <v>0</v>
      </c>
      <c r="H202" s="156">
        <v>0</v>
      </c>
      <c r="I202" s="287">
        <v>0</v>
      </c>
    </row>
    <row r="203" spans="2:9" ht="0" hidden="1" customHeight="1" x14ac:dyDescent="0.2">
      <c r="C203" s="71"/>
      <c r="D203" s="293" t="str">
        <f>$D$13</f>
        <v>year 2021</v>
      </c>
      <c r="E203" s="273">
        <f t="shared" si="2"/>
        <v>0</v>
      </c>
      <c r="F203" s="153">
        <v>0</v>
      </c>
      <c r="G203" s="154">
        <v>0</v>
      </c>
      <c r="H203" s="156">
        <v>0</v>
      </c>
      <c r="I203" s="287">
        <v>0</v>
      </c>
    </row>
    <row r="204" spans="2:9" ht="0" hidden="1" customHeight="1" x14ac:dyDescent="0.2">
      <c r="B204" s="11" t="s">
        <v>349</v>
      </c>
      <c r="C204" s="94" t="s">
        <v>350</v>
      </c>
      <c r="D204" s="292" t="str">
        <f>$D$12</f>
        <v>year 2022</v>
      </c>
      <c r="E204" s="271">
        <f t="shared" ref="E204:E267" si="3">SUM(F204:G204)</f>
        <v>0</v>
      </c>
      <c r="F204" s="149">
        <v>0</v>
      </c>
      <c r="G204" s="150">
        <v>0</v>
      </c>
      <c r="H204" s="156">
        <v>0</v>
      </c>
      <c r="I204" s="287">
        <v>0</v>
      </c>
    </row>
    <row r="205" spans="2:9" ht="0" hidden="1" customHeight="1" x14ac:dyDescent="0.2">
      <c r="C205" s="71"/>
      <c r="D205" s="293" t="str">
        <f>$D$13</f>
        <v>year 2021</v>
      </c>
      <c r="E205" s="273">
        <f t="shared" si="3"/>
        <v>0</v>
      </c>
      <c r="F205" s="153">
        <v>0</v>
      </c>
      <c r="G205" s="154">
        <v>0</v>
      </c>
      <c r="H205" s="156">
        <v>0</v>
      </c>
      <c r="I205" s="287">
        <v>0</v>
      </c>
    </row>
    <row r="206" spans="2:9" ht="0" hidden="1" customHeight="1" x14ac:dyDescent="0.2">
      <c r="B206" s="11" t="s">
        <v>351</v>
      </c>
      <c r="C206" s="94" t="s">
        <v>151</v>
      </c>
      <c r="D206" s="292" t="str">
        <f>$D$12</f>
        <v>year 2022</v>
      </c>
      <c r="E206" s="271">
        <f t="shared" si="3"/>
        <v>0</v>
      </c>
      <c r="F206" s="149">
        <v>0</v>
      </c>
      <c r="G206" s="150">
        <v>0</v>
      </c>
      <c r="H206" s="156">
        <v>0</v>
      </c>
      <c r="I206" s="287">
        <v>0</v>
      </c>
    </row>
    <row r="207" spans="2:9" ht="0" hidden="1" customHeight="1" x14ac:dyDescent="0.2">
      <c r="C207" s="71"/>
      <c r="D207" s="293" t="str">
        <f>$D$13</f>
        <v>year 2021</v>
      </c>
      <c r="E207" s="273">
        <f t="shared" si="3"/>
        <v>0</v>
      </c>
      <c r="F207" s="153">
        <v>0</v>
      </c>
      <c r="G207" s="154">
        <v>0</v>
      </c>
      <c r="H207" s="156">
        <v>0</v>
      </c>
      <c r="I207" s="287">
        <v>0</v>
      </c>
    </row>
    <row r="208" spans="2:9" ht="0" hidden="1" customHeight="1" x14ac:dyDescent="0.2">
      <c r="B208" s="11" t="s">
        <v>94</v>
      </c>
      <c r="C208" s="94" t="s">
        <v>352</v>
      </c>
      <c r="D208" s="292" t="str">
        <f>$D$12</f>
        <v>year 2022</v>
      </c>
      <c r="E208" s="271">
        <f t="shared" si="3"/>
        <v>0</v>
      </c>
      <c r="F208" s="149">
        <v>0</v>
      </c>
      <c r="G208" s="150">
        <v>0</v>
      </c>
      <c r="H208" s="156">
        <v>0</v>
      </c>
      <c r="I208" s="287">
        <v>0</v>
      </c>
    </row>
    <row r="209" spans="2:9" ht="0" hidden="1" customHeight="1" x14ac:dyDescent="0.2">
      <c r="C209" s="71"/>
      <c r="D209" s="293" t="str">
        <f>$D$13</f>
        <v>year 2021</v>
      </c>
      <c r="E209" s="273">
        <f t="shared" si="3"/>
        <v>0</v>
      </c>
      <c r="F209" s="153">
        <v>0</v>
      </c>
      <c r="G209" s="154">
        <v>0</v>
      </c>
      <c r="H209" s="156">
        <v>0</v>
      </c>
      <c r="I209" s="287">
        <v>0</v>
      </c>
    </row>
    <row r="210" spans="2:9" ht="0" hidden="1" customHeight="1" x14ac:dyDescent="0.2">
      <c r="B210" s="11" t="s">
        <v>353</v>
      </c>
      <c r="C210" s="94" t="s">
        <v>354</v>
      </c>
      <c r="D210" s="292" t="str">
        <f>$D$12</f>
        <v>year 2022</v>
      </c>
      <c r="E210" s="271">
        <f t="shared" si="3"/>
        <v>0</v>
      </c>
      <c r="F210" s="149">
        <v>0</v>
      </c>
      <c r="G210" s="150">
        <v>0</v>
      </c>
      <c r="H210" s="156">
        <v>0</v>
      </c>
      <c r="I210" s="287">
        <v>0</v>
      </c>
    </row>
    <row r="211" spans="2:9" ht="0" hidden="1" customHeight="1" x14ac:dyDescent="0.2">
      <c r="C211" s="71"/>
      <c r="D211" s="293" t="str">
        <f>$D$13</f>
        <v>year 2021</v>
      </c>
      <c r="E211" s="273">
        <f t="shared" si="3"/>
        <v>0</v>
      </c>
      <c r="F211" s="153">
        <v>0</v>
      </c>
      <c r="G211" s="154">
        <v>0</v>
      </c>
      <c r="H211" s="156">
        <v>0</v>
      </c>
      <c r="I211" s="287">
        <v>0</v>
      </c>
    </row>
    <row r="212" spans="2:9" ht="0" hidden="1" customHeight="1" x14ac:dyDescent="0.2">
      <c r="B212" s="11" t="s">
        <v>355</v>
      </c>
      <c r="C212" s="94" t="s">
        <v>356</v>
      </c>
      <c r="D212" s="292" t="str">
        <f>$D$12</f>
        <v>year 2022</v>
      </c>
      <c r="E212" s="271">
        <f t="shared" si="3"/>
        <v>0</v>
      </c>
      <c r="F212" s="149">
        <v>0</v>
      </c>
      <c r="G212" s="150">
        <v>0</v>
      </c>
      <c r="H212" s="156">
        <v>0</v>
      </c>
      <c r="I212" s="287">
        <v>0</v>
      </c>
    </row>
    <row r="213" spans="2:9" ht="0" hidden="1" customHeight="1" x14ac:dyDescent="0.2">
      <c r="C213" s="71"/>
      <c r="D213" s="293" t="str">
        <f>$D$13</f>
        <v>year 2021</v>
      </c>
      <c r="E213" s="273">
        <f t="shared" si="3"/>
        <v>0</v>
      </c>
      <c r="F213" s="153">
        <v>0</v>
      </c>
      <c r="G213" s="154">
        <v>0</v>
      </c>
      <c r="H213" s="156">
        <v>0</v>
      </c>
      <c r="I213" s="287">
        <v>0</v>
      </c>
    </row>
    <row r="214" spans="2:9" ht="0" hidden="1" customHeight="1" x14ac:dyDescent="0.2">
      <c r="B214" s="11" t="s">
        <v>357</v>
      </c>
      <c r="C214" s="94" t="s">
        <v>358</v>
      </c>
      <c r="D214" s="292" t="str">
        <f>$D$12</f>
        <v>year 2022</v>
      </c>
      <c r="E214" s="271">
        <f t="shared" si="3"/>
        <v>0</v>
      </c>
      <c r="F214" s="149">
        <v>0</v>
      </c>
      <c r="G214" s="150">
        <v>0</v>
      </c>
      <c r="H214" s="156">
        <v>0</v>
      </c>
      <c r="I214" s="287">
        <v>0</v>
      </c>
    </row>
    <row r="215" spans="2:9" ht="0" hidden="1" customHeight="1" x14ac:dyDescent="0.2">
      <c r="C215" s="71"/>
      <c r="D215" s="293" t="str">
        <f>$D$13</f>
        <v>year 2021</v>
      </c>
      <c r="E215" s="273">
        <f t="shared" si="3"/>
        <v>0</v>
      </c>
      <c r="F215" s="153">
        <v>0</v>
      </c>
      <c r="G215" s="154">
        <v>0</v>
      </c>
      <c r="H215" s="156">
        <v>0</v>
      </c>
      <c r="I215" s="287">
        <v>0</v>
      </c>
    </row>
    <row r="216" spans="2:9" ht="0" hidden="1" customHeight="1" x14ac:dyDescent="0.2">
      <c r="B216" s="11" t="s">
        <v>359</v>
      </c>
      <c r="C216" s="94" t="s">
        <v>360</v>
      </c>
      <c r="D216" s="292" t="str">
        <f>$D$12</f>
        <v>year 2022</v>
      </c>
      <c r="E216" s="271">
        <f t="shared" si="3"/>
        <v>0</v>
      </c>
      <c r="F216" s="149">
        <v>0</v>
      </c>
      <c r="G216" s="150">
        <v>0</v>
      </c>
      <c r="H216" s="156">
        <v>0</v>
      </c>
      <c r="I216" s="287">
        <v>0</v>
      </c>
    </row>
    <row r="217" spans="2:9" ht="0" hidden="1" customHeight="1" x14ac:dyDescent="0.2">
      <c r="C217" s="71"/>
      <c r="D217" s="293" t="str">
        <f>$D$13</f>
        <v>year 2021</v>
      </c>
      <c r="E217" s="273">
        <f t="shared" si="3"/>
        <v>0</v>
      </c>
      <c r="F217" s="153">
        <v>0</v>
      </c>
      <c r="G217" s="154">
        <v>0</v>
      </c>
      <c r="H217" s="156">
        <v>0</v>
      </c>
      <c r="I217" s="287">
        <v>0</v>
      </c>
    </row>
    <row r="218" spans="2:9" ht="0" hidden="1" customHeight="1" x14ac:dyDescent="0.2">
      <c r="B218" s="11" t="s">
        <v>110</v>
      </c>
      <c r="C218" s="94" t="s">
        <v>361</v>
      </c>
      <c r="D218" s="292" t="str">
        <f>$D$12</f>
        <v>year 2022</v>
      </c>
      <c r="E218" s="271">
        <f t="shared" si="3"/>
        <v>0</v>
      </c>
      <c r="F218" s="149">
        <v>0</v>
      </c>
      <c r="G218" s="150">
        <v>0</v>
      </c>
      <c r="H218" s="156">
        <v>0</v>
      </c>
      <c r="I218" s="287">
        <v>0</v>
      </c>
    </row>
    <row r="219" spans="2:9" ht="0" hidden="1" customHeight="1" x14ac:dyDescent="0.2">
      <c r="C219" s="71"/>
      <c r="D219" s="293" t="str">
        <f>$D$13</f>
        <v>year 2021</v>
      </c>
      <c r="E219" s="273">
        <f t="shared" si="3"/>
        <v>0</v>
      </c>
      <c r="F219" s="153">
        <v>0</v>
      </c>
      <c r="G219" s="154">
        <v>0</v>
      </c>
      <c r="H219" s="156">
        <v>0</v>
      </c>
      <c r="I219" s="287">
        <v>0</v>
      </c>
    </row>
    <row r="220" spans="2:9" ht="0" hidden="1" customHeight="1" x14ac:dyDescent="0.2">
      <c r="B220" s="11" t="s">
        <v>362</v>
      </c>
      <c r="C220" s="94" t="s">
        <v>363</v>
      </c>
      <c r="D220" s="292" t="str">
        <f>$D$12</f>
        <v>year 2022</v>
      </c>
      <c r="E220" s="271">
        <f t="shared" si="3"/>
        <v>0</v>
      </c>
      <c r="F220" s="149">
        <v>0</v>
      </c>
      <c r="G220" s="150">
        <v>0</v>
      </c>
      <c r="H220" s="156">
        <v>0</v>
      </c>
      <c r="I220" s="287">
        <v>0</v>
      </c>
    </row>
    <row r="221" spans="2:9" ht="0" hidden="1" customHeight="1" x14ac:dyDescent="0.2">
      <c r="C221" s="71"/>
      <c r="D221" s="293" t="str">
        <f>$D$13</f>
        <v>year 2021</v>
      </c>
      <c r="E221" s="273">
        <f t="shared" si="3"/>
        <v>0</v>
      </c>
      <c r="F221" s="153">
        <v>0</v>
      </c>
      <c r="G221" s="154">
        <v>0</v>
      </c>
      <c r="H221" s="156">
        <v>0</v>
      </c>
      <c r="I221" s="287">
        <v>0</v>
      </c>
    </row>
    <row r="222" spans="2:9" ht="0" hidden="1" customHeight="1" x14ac:dyDescent="0.2">
      <c r="B222" s="11" t="s">
        <v>364</v>
      </c>
      <c r="C222" s="94" t="s">
        <v>365</v>
      </c>
      <c r="D222" s="292" t="str">
        <f>$D$12</f>
        <v>year 2022</v>
      </c>
      <c r="E222" s="271">
        <f t="shared" si="3"/>
        <v>0</v>
      </c>
      <c r="F222" s="149">
        <v>0</v>
      </c>
      <c r="G222" s="150">
        <v>0</v>
      </c>
      <c r="H222" s="156">
        <v>0</v>
      </c>
      <c r="I222" s="287">
        <v>0</v>
      </c>
    </row>
    <row r="223" spans="2:9" ht="0" hidden="1" customHeight="1" x14ac:dyDescent="0.2">
      <c r="C223" s="71"/>
      <c r="D223" s="293" t="str">
        <f>$D$13</f>
        <v>year 2021</v>
      </c>
      <c r="E223" s="273">
        <f t="shared" si="3"/>
        <v>0</v>
      </c>
      <c r="F223" s="153">
        <v>0</v>
      </c>
      <c r="G223" s="154">
        <v>0</v>
      </c>
      <c r="H223" s="156">
        <v>0</v>
      </c>
      <c r="I223" s="287">
        <v>0</v>
      </c>
    </row>
    <row r="224" spans="2:9" ht="0" hidden="1" customHeight="1" x14ac:dyDescent="0.2">
      <c r="B224" s="11" t="s">
        <v>366</v>
      </c>
      <c r="C224" s="94" t="s">
        <v>367</v>
      </c>
      <c r="D224" s="292" t="str">
        <f>$D$12</f>
        <v>year 2022</v>
      </c>
      <c r="E224" s="271">
        <f t="shared" si="3"/>
        <v>0</v>
      </c>
      <c r="F224" s="149">
        <v>0</v>
      </c>
      <c r="G224" s="150">
        <v>0</v>
      </c>
      <c r="H224" s="156">
        <v>0</v>
      </c>
      <c r="I224" s="287">
        <v>0</v>
      </c>
    </row>
    <row r="225" spans="2:9" ht="0" hidden="1" customHeight="1" x14ac:dyDescent="0.2">
      <c r="C225" s="71"/>
      <c r="D225" s="293" t="str">
        <f>$D$13</f>
        <v>year 2021</v>
      </c>
      <c r="E225" s="273">
        <f t="shared" si="3"/>
        <v>0</v>
      </c>
      <c r="F225" s="153">
        <v>0</v>
      </c>
      <c r="G225" s="154">
        <v>0</v>
      </c>
      <c r="H225" s="156">
        <v>0</v>
      </c>
      <c r="I225" s="287">
        <v>0</v>
      </c>
    </row>
    <row r="226" spans="2:9" ht="0" hidden="1" customHeight="1" x14ac:dyDescent="0.2">
      <c r="B226" s="11" t="s">
        <v>144</v>
      </c>
      <c r="C226" s="94" t="s">
        <v>368</v>
      </c>
      <c r="D226" s="292" t="str">
        <f>$D$12</f>
        <v>year 2022</v>
      </c>
      <c r="E226" s="271">
        <f t="shared" si="3"/>
        <v>0</v>
      </c>
      <c r="F226" s="149">
        <v>0</v>
      </c>
      <c r="G226" s="150">
        <v>0</v>
      </c>
      <c r="H226" s="156">
        <v>0</v>
      </c>
      <c r="I226" s="287">
        <v>0</v>
      </c>
    </row>
    <row r="227" spans="2:9" ht="0" hidden="1" customHeight="1" x14ac:dyDescent="0.2">
      <c r="C227" s="71"/>
      <c r="D227" s="293" t="str">
        <f>$D$13</f>
        <v>year 2021</v>
      </c>
      <c r="E227" s="273">
        <f t="shared" si="3"/>
        <v>0</v>
      </c>
      <c r="F227" s="153">
        <v>0</v>
      </c>
      <c r="G227" s="154">
        <v>0</v>
      </c>
      <c r="H227" s="156">
        <v>0</v>
      </c>
      <c r="I227" s="287">
        <v>0</v>
      </c>
    </row>
    <row r="228" spans="2:9" ht="0" hidden="1" customHeight="1" x14ac:dyDescent="0.2">
      <c r="B228" s="11" t="s">
        <v>112</v>
      </c>
      <c r="C228" s="94" t="s">
        <v>111</v>
      </c>
      <c r="D228" s="292" t="str">
        <f>$D$12</f>
        <v>year 2022</v>
      </c>
      <c r="E228" s="271">
        <f t="shared" si="3"/>
        <v>0</v>
      </c>
      <c r="F228" s="149">
        <v>0</v>
      </c>
      <c r="G228" s="150">
        <v>0</v>
      </c>
      <c r="H228" s="156">
        <v>0</v>
      </c>
      <c r="I228" s="287">
        <v>0</v>
      </c>
    </row>
    <row r="229" spans="2:9" ht="0" hidden="1" customHeight="1" x14ac:dyDescent="0.2">
      <c r="C229" s="71"/>
      <c r="D229" s="293" t="str">
        <f>$D$13</f>
        <v>year 2021</v>
      </c>
      <c r="E229" s="273">
        <f t="shared" si="3"/>
        <v>0</v>
      </c>
      <c r="F229" s="153">
        <v>0</v>
      </c>
      <c r="G229" s="154">
        <v>0</v>
      </c>
      <c r="H229" s="156">
        <v>0</v>
      </c>
      <c r="I229" s="287">
        <v>0</v>
      </c>
    </row>
    <row r="230" spans="2:9" ht="0" hidden="1" customHeight="1" x14ac:dyDescent="0.2">
      <c r="B230" s="11" t="s">
        <v>114</v>
      </c>
      <c r="C230" s="94" t="s">
        <v>369</v>
      </c>
      <c r="D230" s="292" t="str">
        <f>$D$12</f>
        <v>year 2022</v>
      </c>
      <c r="E230" s="271">
        <f t="shared" si="3"/>
        <v>0</v>
      </c>
      <c r="F230" s="149">
        <v>0</v>
      </c>
      <c r="G230" s="150">
        <v>0</v>
      </c>
      <c r="H230" s="156">
        <v>0</v>
      </c>
      <c r="I230" s="287">
        <v>0</v>
      </c>
    </row>
    <row r="231" spans="2:9" ht="0" hidden="1" customHeight="1" x14ac:dyDescent="0.2">
      <c r="C231" s="71"/>
      <c r="D231" s="293" t="str">
        <f>$D$13</f>
        <v>year 2021</v>
      </c>
      <c r="E231" s="273">
        <f t="shared" si="3"/>
        <v>0</v>
      </c>
      <c r="F231" s="153">
        <v>0</v>
      </c>
      <c r="G231" s="154">
        <v>0</v>
      </c>
      <c r="H231" s="156">
        <v>0</v>
      </c>
      <c r="I231" s="287">
        <v>0</v>
      </c>
    </row>
    <row r="232" spans="2:9" ht="0" hidden="1" customHeight="1" x14ac:dyDescent="0.2">
      <c r="B232" s="11" t="s">
        <v>370</v>
      </c>
      <c r="C232" s="94" t="s">
        <v>371</v>
      </c>
      <c r="D232" s="292" t="str">
        <f>$D$12</f>
        <v>year 2022</v>
      </c>
      <c r="E232" s="271">
        <f t="shared" si="3"/>
        <v>0</v>
      </c>
      <c r="F232" s="149">
        <v>0</v>
      </c>
      <c r="G232" s="150">
        <v>0</v>
      </c>
      <c r="H232" s="156">
        <v>0</v>
      </c>
      <c r="I232" s="287">
        <v>0</v>
      </c>
    </row>
    <row r="233" spans="2:9" ht="0" hidden="1" customHeight="1" x14ac:dyDescent="0.2">
      <c r="C233" s="71"/>
      <c r="D233" s="293" t="str">
        <f>$D$13</f>
        <v>year 2021</v>
      </c>
      <c r="E233" s="273">
        <f t="shared" si="3"/>
        <v>0</v>
      </c>
      <c r="F233" s="153">
        <v>0</v>
      </c>
      <c r="G233" s="154">
        <v>0</v>
      </c>
      <c r="H233" s="156">
        <v>0</v>
      </c>
      <c r="I233" s="287">
        <v>0</v>
      </c>
    </row>
    <row r="234" spans="2:9" ht="0" hidden="1" customHeight="1" x14ac:dyDescent="0.2">
      <c r="B234" s="11" t="s">
        <v>372</v>
      </c>
      <c r="C234" s="94" t="s">
        <v>373</v>
      </c>
      <c r="D234" s="292" t="str">
        <f>$D$12</f>
        <v>year 2022</v>
      </c>
      <c r="E234" s="271">
        <f t="shared" si="3"/>
        <v>0</v>
      </c>
      <c r="F234" s="149">
        <v>0</v>
      </c>
      <c r="G234" s="150">
        <v>0</v>
      </c>
      <c r="H234" s="156">
        <v>0</v>
      </c>
      <c r="I234" s="287">
        <v>0</v>
      </c>
    </row>
    <row r="235" spans="2:9" ht="0" hidden="1" customHeight="1" x14ac:dyDescent="0.2">
      <c r="C235" s="71"/>
      <c r="D235" s="293" t="str">
        <f>$D$13</f>
        <v>year 2021</v>
      </c>
      <c r="E235" s="273">
        <f t="shared" si="3"/>
        <v>0</v>
      </c>
      <c r="F235" s="153">
        <v>0</v>
      </c>
      <c r="G235" s="154">
        <v>0</v>
      </c>
      <c r="H235" s="156">
        <v>0</v>
      </c>
      <c r="I235" s="287">
        <v>0</v>
      </c>
    </row>
    <row r="236" spans="2:9" ht="0" hidden="1" customHeight="1" x14ac:dyDescent="0.2">
      <c r="B236" s="11" t="s">
        <v>374</v>
      </c>
      <c r="C236" s="94" t="s">
        <v>375</v>
      </c>
      <c r="D236" s="292" t="str">
        <f>$D$12</f>
        <v>year 2022</v>
      </c>
      <c r="E236" s="271">
        <f t="shared" si="3"/>
        <v>0</v>
      </c>
      <c r="F236" s="149">
        <v>0</v>
      </c>
      <c r="G236" s="150">
        <v>0</v>
      </c>
      <c r="H236" s="156">
        <v>0</v>
      </c>
      <c r="I236" s="287">
        <v>0</v>
      </c>
    </row>
    <row r="237" spans="2:9" ht="0" hidden="1" customHeight="1" x14ac:dyDescent="0.2">
      <c r="C237" s="71"/>
      <c r="D237" s="293" t="str">
        <f>$D$13</f>
        <v>year 2021</v>
      </c>
      <c r="E237" s="273">
        <f t="shared" si="3"/>
        <v>0</v>
      </c>
      <c r="F237" s="153">
        <v>0</v>
      </c>
      <c r="G237" s="154">
        <v>0</v>
      </c>
      <c r="H237" s="156">
        <v>0</v>
      </c>
      <c r="I237" s="287">
        <v>0</v>
      </c>
    </row>
    <row r="238" spans="2:9" ht="0" hidden="1" customHeight="1" x14ac:dyDescent="0.2">
      <c r="B238" s="11" t="s">
        <v>376</v>
      </c>
      <c r="C238" s="94" t="s">
        <v>145</v>
      </c>
      <c r="D238" s="292" t="str">
        <f>$D$12</f>
        <v>year 2022</v>
      </c>
      <c r="E238" s="271">
        <f t="shared" si="3"/>
        <v>0</v>
      </c>
      <c r="F238" s="149">
        <v>0</v>
      </c>
      <c r="G238" s="150">
        <v>0</v>
      </c>
      <c r="H238" s="156">
        <v>0</v>
      </c>
      <c r="I238" s="287">
        <v>0</v>
      </c>
    </row>
    <row r="239" spans="2:9" ht="0" hidden="1" customHeight="1" x14ac:dyDescent="0.2">
      <c r="C239" s="71"/>
      <c r="D239" s="293" t="str">
        <f>$D$13</f>
        <v>year 2021</v>
      </c>
      <c r="E239" s="273">
        <f t="shared" si="3"/>
        <v>0</v>
      </c>
      <c r="F239" s="153">
        <v>0</v>
      </c>
      <c r="G239" s="154">
        <v>0</v>
      </c>
      <c r="H239" s="156">
        <v>0</v>
      </c>
      <c r="I239" s="287">
        <v>0</v>
      </c>
    </row>
    <row r="240" spans="2:9" ht="0" hidden="1" customHeight="1" x14ac:dyDescent="0.2">
      <c r="B240" s="11" t="s">
        <v>377</v>
      </c>
      <c r="C240" s="94" t="s">
        <v>113</v>
      </c>
      <c r="D240" s="292" t="str">
        <f>$D$12</f>
        <v>year 2022</v>
      </c>
      <c r="E240" s="271">
        <f t="shared" si="3"/>
        <v>0</v>
      </c>
      <c r="F240" s="149">
        <v>0</v>
      </c>
      <c r="G240" s="150">
        <v>0</v>
      </c>
      <c r="H240" s="156">
        <v>0</v>
      </c>
      <c r="I240" s="287">
        <v>0</v>
      </c>
    </row>
    <row r="241" spans="2:9" ht="0" hidden="1" customHeight="1" x14ac:dyDescent="0.2">
      <c r="C241" s="71"/>
      <c r="D241" s="293" t="str">
        <f>$D$13</f>
        <v>year 2021</v>
      </c>
      <c r="E241" s="273">
        <f t="shared" si="3"/>
        <v>0</v>
      </c>
      <c r="F241" s="153">
        <v>0</v>
      </c>
      <c r="G241" s="154">
        <v>0</v>
      </c>
      <c r="H241" s="156">
        <v>0</v>
      </c>
      <c r="I241" s="287">
        <v>0</v>
      </c>
    </row>
    <row r="242" spans="2:9" ht="0" hidden="1" customHeight="1" x14ac:dyDescent="0.2">
      <c r="B242" s="11" t="s">
        <v>378</v>
      </c>
      <c r="C242" s="94" t="s">
        <v>115</v>
      </c>
      <c r="D242" s="292" t="str">
        <f>$D$12</f>
        <v>year 2022</v>
      </c>
      <c r="E242" s="271">
        <f t="shared" si="3"/>
        <v>0</v>
      </c>
      <c r="F242" s="149">
        <v>0</v>
      </c>
      <c r="G242" s="150">
        <v>0</v>
      </c>
      <c r="H242" s="156">
        <v>0</v>
      </c>
      <c r="I242" s="287">
        <v>0</v>
      </c>
    </row>
    <row r="243" spans="2:9" ht="0" hidden="1" customHeight="1" x14ac:dyDescent="0.2">
      <c r="C243" s="71"/>
      <c r="D243" s="293" t="str">
        <f>$D$13</f>
        <v>year 2021</v>
      </c>
      <c r="E243" s="273">
        <f t="shared" si="3"/>
        <v>0</v>
      </c>
      <c r="F243" s="153">
        <v>0</v>
      </c>
      <c r="G243" s="154">
        <v>0</v>
      </c>
      <c r="H243" s="156">
        <v>0</v>
      </c>
      <c r="I243" s="287">
        <v>0</v>
      </c>
    </row>
    <row r="244" spans="2:9" ht="0" hidden="1" customHeight="1" x14ac:dyDescent="0.2">
      <c r="B244" s="11" t="s">
        <v>116</v>
      </c>
      <c r="C244" s="94" t="s">
        <v>379</v>
      </c>
      <c r="D244" s="292" t="str">
        <f>$D$12</f>
        <v>year 2022</v>
      </c>
      <c r="E244" s="271">
        <f t="shared" si="3"/>
        <v>0</v>
      </c>
      <c r="F244" s="149">
        <v>0</v>
      </c>
      <c r="G244" s="150">
        <v>0</v>
      </c>
      <c r="H244" s="156">
        <v>0</v>
      </c>
      <c r="I244" s="287">
        <v>0</v>
      </c>
    </row>
    <row r="245" spans="2:9" ht="0" hidden="1" customHeight="1" x14ac:dyDescent="0.2">
      <c r="C245" s="71"/>
      <c r="D245" s="293" t="str">
        <f>$D$13</f>
        <v>year 2021</v>
      </c>
      <c r="E245" s="273">
        <f t="shared" si="3"/>
        <v>0</v>
      </c>
      <c r="F245" s="153">
        <v>0</v>
      </c>
      <c r="G245" s="154">
        <v>0</v>
      </c>
      <c r="H245" s="156">
        <v>0</v>
      </c>
      <c r="I245" s="287">
        <v>0</v>
      </c>
    </row>
    <row r="246" spans="2:9" ht="0" hidden="1" customHeight="1" x14ac:dyDescent="0.2">
      <c r="B246" s="11" t="s">
        <v>380</v>
      </c>
      <c r="C246" s="94" t="s">
        <v>381</v>
      </c>
      <c r="D246" s="292" t="str">
        <f>$D$12</f>
        <v>year 2022</v>
      </c>
      <c r="E246" s="271">
        <f t="shared" si="3"/>
        <v>0</v>
      </c>
      <c r="F246" s="149">
        <v>0</v>
      </c>
      <c r="G246" s="150">
        <v>0</v>
      </c>
      <c r="H246" s="156">
        <v>0</v>
      </c>
      <c r="I246" s="287">
        <v>0</v>
      </c>
    </row>
    <row r="247" spans="2:9" ht="0" hidden="1" customHeight="1" x14ac:dyDescent="0.2">
      <c r="C247" s="71"/>
      <c r="D247" s="293" t="str">
        <f>$D$13</f>
        <v>year 2021</v>
      </c>
      <c r="E247" s="273">
        <f t="shared" si="3"/>
        <v>0</v>
      </c>
      <c r="F247" s="153">
        <v>0</v>
      </c>
      <c r="G247" s="154">
        <v>0</v>
      </c>
      <c r="H247" s="156">
        <v>0</v>
      </c>
      <c r="I247" s="287">
        <v>0</v>
      </c>
    </row>
    <row r="248" spans="2:9" ht="0" hidden="1" customHeight="1" x14ac:dyDescent="0.2">
      <c r="B248" s="11" t="s">
        <v>382</v>
      </c>
      <c r="C248" s="94" t="s">
        <v>383</v>
      </c>
      <c r="D248" s="292" t="str">
        <f>$D$12</f>
        <v>year 2022</v>
      </c>
      <c r="E248" s="271">
        <f t="shared" si="3"/>
        <v>0</v>
      </c>
      <c r="F248" s="149">
        <v>0</v>
      </c>
      <c r="G248" s="150">
        <v>0</v>
      </c>
      <c r="H248" s="156">
        <v>0</v>
      </c>
      <c r="I248" s="287">
        <v>0</v>
      </c>
    </row>
    <row r="249" spans="2:9" ht="0" hidden="1" customHeight="1" x14ac:dyDescent="0.2">
      <c r="C249" s="71"/>
      <c r="D249" s="293" t="str">
        <f>$D$13</f>
        <v>year 2021</v>
      </c>
      <c r="E249" s="273">
        <f t="shared" si="3"/>
        <v>0</v>
      </c>
      <c r="F249" s="153">
        <v>0</v>
      </c>
      <c r="G249" s="154">
        <v>0</v>
      </c>
      <c r="H249" s="156">
        <v>0</v>
      </c>
      <c r="I249" s="287">
        <v>0</v>
      </c>
    </row>
    <row r="250" spans="2:9" ht="0" hidden="1" customHeight="1" x14ac:dyDescent="0.2">
      <c r="B250" s="11" t="s">
        <v>384</v>
      </c>
      <c r="C250" s="94" t="s">
        <v>385</v>
      </c>
      <c r="D250" s="292" t="str">
        <f>$D$12</f>
        <v>year 2022</v>
      </c>
      <c r="E250" s="271">
        <f t="shared" si="3"/>
        <v>0</v>
      </c>
      <c r="F250" s="149">
        <v>0</v>
      </c>
      <c r="G250" s="150">
        <v>0</v>
      </c>
      <c r="H250" s="156">
        <v>0</v>
      </c>
      <c r="I250" s="287">
        <v>0</v>
      </c>
    </row>
    <row r="251" spans="2:9" ht="0" hidden="1" customHeight="1" x14ac:dyDescent="0.2">
      <c r="C251" s="71"/>
      <c r="D251" s="293" t="str">
        <f>$D$13</f>
        <v>year 2021</v>
      </c>
      <c r="E251" s="273">
        <f t="shared" si="3"/>
        <v>0</v>
      </c>
      <c r="F251" s="153">
        <v>0</v>
      </c>
      <c r="G251" s="154">
        <v>0</v>
      </c>
      <c r="H251" s="156">
        <v>0</v>
      </c>
      <c r="I251" s="287">
        <v>0</v>
      </c>
    </row>
    <row r="252" spans="2:9" ht="0" hidden="1" customHeight="1" x14ac:dyDescent="0.2">
      <c r="B252" s="11" t="s">
        <v>386</v>
      </c>
      <c r="C252" s="94" t="s">
        <v>387</v>
      </c>
      <c r="D252" s="292" t="str">
        <f>$D$12</f>
        <v>year 2022</v>
      </c>
      <c r="E252" s="271">
        <f t="shared" si="3"/>
        <v>0</v>
      </c>
      <c r="F252" s="149">
        <v>0</v>
      </c>
      <c r="G252" s="150">
        <v>0</v>
      </c>
      <c r="H252" s="156">
        <v>0</v>
      </c>
      <c r="I252" s="287">
        <v>0</v>
      </c>
    </row>
    <row r="253" spans="2:9" ht="0" hidden="1" customHeight="1" x14ac:dyDescent="0.2">
      <c r="C253" s="71"/>
      <c r="D253" s="293" t="str">
        <f>$D$13</f>
        <v>year 2021</v>
      </c>
      <c r="E253" s="273">
        <f t="shared" si="3"/>
        <v>0</v>
      </c>
      <c r="F253" s="153">
        <v>0</v>
      </c>
      <c r="G253" s="154">
        <v>0</v>
      </c>
      <c r="H253" s="156">
        <v>0</v>
      </c>
      <c r="I253" s="287">
        <v>0</v>
      </c>
    </row>
    <row r="254" spans="2:9" ht="0" hidden="1" customHeight="1" x14ac:dyDescent="0.2">
      <c r="B254" s="11" t="s">
        <v>388</v>
      </c>
      <c r="C254" s="94" t="s">
        <v>389</v>
      </c>
      <c r="D254" s="292" t="str">
        <f>$D$12</f>
        <v>year 2022</v>
      </c>
      <c r="E254" s="271">
        <f t="shared" si="3"/>
        <v>0</v>
      </c>
      <c r="F254" s="149">
        <v>0</v>
      </c>
      <c r="G254" s="150">
        <v>0</v>
      </c>
      <c r="H254" s="156">
        <v>0</v>
      </c>
      <c r="I254" s="287">
        <v>0</v>
      </c>
    </row>
    <row r="255" spans="2:9" ht="0" hidden="1" customHeight="1" x14ac:dyDescent="0.2">
      <c r="C255" s="71"/>
      <c r="D255" s="293" t="str">
        <f>$D$13</f>
        <v>year 2021</v>
      </c>
      <c r="E255" s="273">
        <f t="shared" si="3"/>
        <v>0</v>
      </c>
      <c r="F255" s="153">
        <v>0</v>
      </c>
      <c r="G255" s="154">
        <v>0</v>
      </c>
      <c r="H255" s="156">
        <v>0</v>
      </c>
      <c r="I255" s="287">
        <v>0</v>
      </c>
    </row>
    <row r="256" spans="2:9" ht="0" hidden="1" customHeight="1" x14ac:dyDescent="0.2">
      <c r="B256" s="11" t="s">
        <v>390</v>
      </c>
      <c r="C256" s="94" t="s">
        <v>391</v>
      </c>
      <c r="D256" s="292" t="str">
        <f>$D$12</f>
        <v>year 2022</v>
      </c>
      <c r="E256" s="271">
        <f t="shared" si="3"/>
        <v>0</v>
      </c>
      <c r="F256" s="149">
        <v>0</v>
      </c>
      <c r="G256" s="150">
        <v>0</v>
      </c>
      <c r="H256" s="156">
        <v>0</v>
      </c>
      <c r="I256" s="287">
        <v>0</v>
      </c>
    </row>
    <row r="257" spans="2:9" ht="0" hidden="1" customHeight="1" x14ac:dyDescent="0.2">
      <c r="C257" s="71"/>
      <c r="D257" s="293" t="str">
        <f>$D$13</f>
        <v>year 2021</v>
      </c>
      <c r="E257" s="273">
        <f t="shared" si="3"/>
        <v>0</v>
      </c>
      <c r="F257" s="153">
        <v>0</v>
      </c>
      <c r="G257" s="154">
        <v>0</v>
      </c>
      <c r="H257" s="156">
        <v>0</v>
      </c>
      <c r="I257" s="287">
        <v>0</v>
      </c>
    </row>
    <row r="258" spans="2:9" ht="0" hidden="1" customHeight="1" x14ac:dyDescent="0.2">
      <c r="B258" s="11" t="s">
        <v>392</v>
      </c>
      <c r="C258" s="94" t="s">
        <v>117</v>
      </c>
      <c r="D258" s="292" t="str">
        <f>$D$12</f>
        <v>year 2022</v>
      </c>
      <c r="E258" s="271">
        <f t="shared" si="3"/>
        <v>0</v>
      </c>
      <c r="F258" s="149">
        <v>0</v>
      </c>
      <c r="G258" s="150">
        <v>0</v>
      </c>
      <c r="H258" s="156">
        <v>0</v>
      </c>
      <c r="I258" s="287">
        <v>0</v>
      </c>
    </row>
    <row r="259" spans="2:9" ht="0" hidden="1" customHeight="1" x14ac:dyDescent="0.2">
      <c r="C259" s="71"/>
      <c r="D259" s="293" t="str">
        <f>$D$13</f>
        <v>year 2021</v>
      </c>
      <c r="E259" s="273">
        <f t="shared" si="3"/>
        <v>0</v>
      </c>
      <c r="F259" s="153">
        <v>0</v>
      </c>
      <c r="G259" s="154">
        <v>0</v>
      </c>
      <c r="H259" s="156">
        <v>0</v>
      </c>
      <c r="I259" s="287">
        <v>0</v>
      </c>
    </row>
    <row r="260" spans="2:9" ht="0" hidden="1" customHeight="1" x14ac:dyDescent="0.2">
      <c r="B260" s="11" t="s">
        <v>393</v>
      </c>
      <c r="C260" s="94" t="s">
        <v>394</v>
      </c>
      <c r="D260" s="292" t="str">
        <f>$D$12</f>
        <v>year 2022</v>
      </c>
      <c r="E260" s="271">
        <f t="shared" si="3"/>
        <v>0</v>
      </c>
      <c r="F260" s="149">
        <v>0</v>
      </c>
      <c r="G260" s="150">
        <v>0</v>
      </c>
      <c r="H260" s="156">
        <v>0</v>
      </c>
      <c r="I260" s="287">
        <v>0</v>
      </c>
    </row>
    <row r="261" spans="2:9" ht="0" hidden="1" customHeight="1" x14ac:dyDescent="0.2">
      <c r="C261" s="71"/>
      <c r="D261" s="293" t="str">
        <f>$D$13</f>
        <v>year 2021</v>
      </c>
      <c r="E261" s="273">
        <f t="shared" si="3"/>
        <v>0</v>
      </c>
      <c r="F261" s="153">
        <v>0</v>
      </c>
      <c r="G261" s="154">
        <v>0</v>
      </c>
      <c r="H261" s="156">
        <v>0</v>
      </c>
      <c r="I261" s="287">
        <v>0</v>
      </c>
    </row>
    <row r="262" spans="2:9" ht="0" hidden="1" customHeight="1" x14ac:dyDescent="0.2">
      <c r="B262" s="11" t="s">
        <v>395</v>
      </c>
      <c r="C262" s="94" t="s">
        <v>396</v>
      </c>
      <c r="D262" s="292" t="str">
        <f>$D$12</f>
        <v>year 2022</v>
      </c>
      <c r="E262" s="271">
        <f t="shared" si="3"/>
        <v>0</v>
      </c>
      <c r="F262" s="149">
        <v>0</v>
      </c>
      <c r="G262" s="150">
        <v>0</v>
      </c>
      <c r="H262" s="156">
        <v>0</v>
      </c>
      <c r="I262" s="287">
        <v>0</v>
      </c>
    </row>
    <row r="263" spans="2:9" ht="0" hidden="1" customHeight="1" x14ac:dyDescent="0.2">
      <c r="C263" s="71"/>
      <c r="D263" s="293" t="str">
        <f>$D$13</f>
        <v>year 2021</v>
      </c>
      <c r="E263" s="273">
        <f t="shared" si="3"/>
        <v>0</v>
      </c>
      <c r="F263" s="153">
        <v>0</v>
      </c>
      <c r="G263" s="154">
        <v>0</v>
      </c>
      <c r="H263" s="156">
        <v>0</v>
      </c>
      <c r="I263" s="287">
        <v>0</v>
      </c>
    </row>
    <row r="264" spans="2:9" ht="0" hidden="1" customHeight="1" x14ac:dyDescent="0.2">
      <c r="B264" s="11" t="s">
        <v>397</v>
      </c>
      <c r="C264" s="94" t="s">
        <v>398</v>
      </c>
      <c r="D264" s="292" t="str">
        <f>$D$12</f>
        <v>year 2022</v>
      </c>
      <c r="E264" s="271">
        <f t="shared" si="3"/>
        <v>0</v>
      </c>
      <c r="F264" s="149">
        <v>0</v>
      </c>
      <c r="G264" s="150">
        <v>0</v>
      </c>
      <c r="H264" s="156">
        <v>0</v>
      </c>
      <c r="I264" s="287">
        <v>0</v>
      </c>
    </row>
    <row r="265" spans="2:9" ht="0" hidden="1" customHeight="1" x14ac:dyDescent="0.2">
      <c r="C265" s="71"/>
      <c r="D265" s="293" t="str">
        <f>$D$13</f>
        <v>year 2021</v>
      </c>
      <c r="E265" s="273">
        <f t="shared" si="3"/>
        <v>0</v>
      </c>
      <c r="F265" s="153">
        <v>0</v>
      </c>
      <c r="G265" s="154">
        <v>0</v>
      </c>
      <c r="H265" s="156">
        <v>0</v>
      </c>
      <c r="I265" s="287">
        <v>0</v>
      </c>
    </row>
    <row r="266" spans="2:9" ht="0" hidden="1" customHeight="1" x14ac:dyDescent="0.2">
      <c r="B266" s="11" t="s">
        <v>399</v>
      </c>
      <c r="C266" s="94" t="s">
        <v>400</v>
      </c>
      <c r="D266" s="292" t="str">
        <f>$D$12</f>
        <v>year 2022</v>
      </c>
      <c r="E266" s="271">
        <f t="shared" si="3"/>
        <v>0</v>
      </c>
      <c r="F266" s="149">
        <v>0</v>
      </c>
      <c r="G266" s="150">
        <v>0</v>
      </c>
      <c r="H266" s="156">
        <v>0</v>
      </c>
      <c r="I266" s="287">
        <v>0</v>
      </c>
    </row>
    <row r="267" spans="2:9" ht="0" hidden="1" customHeight="1" x14ac:dyDescent="0.2">
      <c r="C267" s="71"/>
      <c r="D267" s="293" t="str">
        <f>$D$13</f>
        <v>year 2021</v>
      </c>
      <c r="E267" s="273">
        <f t="shared" si="3"/>
        <v>0</v>
      </c>
      <c r="F267" s="153">
        <v>0</v>
      </c>
      <c r="G267" s="154">
        <v>0</v>
      </c>
      <c r="H267" s="156">
        <v>0</v>
      </c>
      <c r="I267" s="287">
        <v>0</v>
      </c>
    </row>
    <row r="268" spans="2:9" ht="0" hidden="1" customHeight="1" x14ac:dyDescent="0.2">
      <c r="B268" s="11" t="s">
        <v>401</v>
      </c>
      <c r="C268" s="94" t="s">
        <v>402</v>
      </c>
      <c r="D268" s="292" t="str">
        <f>$D$12</f>
        <v>year 2022</v>
      </c>
      <c r="E268" s="271">
        <f t="shared" ref="E268:E331" si="4">SUM(F268:G268)</f>
        <v>0</v>
      </c>
      <c r="F268" s="149">
        <v>0</v>
      </c>
      <c r="G268" s="150">
        <v>0</v>
      </c>
      <c r="H268" s="156">
        <v>0</v>
      </c>
      <c r="I268" s="287">
        <v>0</v>
      </c>
    </row>
    <row r="269" spans="2:9" ht="0" hidden="1" customHeight="1" x14ac:dyDescent="0.2">
      <c r="C269" s="71"/>
      <c r="D269" s="293" t="str">
        <f>$D$13</f>
        <v>year 2021</v>
      </c>
      <c r="E269" s="273">
        <f t="shared" si="4"/>
        <v>0</v>
      </c>
      <c r="F269" s="153">
        <v>0</v>
      </c>
      <c r="G269" s="154">
        <v>0</v>
      </c>
      <c r="H269" s="156">
        <v>0</v>
      </c>
      <c r="I269" s="287">
        <v>0</v>
      </c>
    </row>
    <row r="270" spans="2:9" ht="0" hidden="1" customHeight="1" x14ac:dyDescent="0.2">
      <c r="B270" s="11" t="s">
        <v>403</v>
      </c>
      <c r="C270" s="94" t="s">
        <v>404</v>
      </c>
      <c r="D270" s="292" t="str">
        <f>$D$12</f>
        <v>year 2022</v>
      </c>
      <c r="E270" s="271">
        <f t="shared" si="4"/>
        <v>0</v>
      </c>
      <c r="F270" s="149">
        <v>0</v>
      </c>
      <c r="G270" s="150">
        <v>0</v>
      </c>
      <c r="H270" s="156">
        <v>0</v>
      </c>
      <c r="I270" s="287">
        <v>0</v>
      </c>
    </row>
    <row r="271" spans="2:9" ht="0" hidden="1" customHeight="1" x14ac:dyDescent="0.2">
      <c r="C271" s="71"/>
      <c r="D271" s="293" t="str">
        <f>$D$13</f>
        <v>year 2021</v>
      </c>
      <c r="E271" s="273">
        <f t="shared" si="4"/>
        <v>0</v>
      </c>
      <c r="F271" s="153">
        <v>0</v>
      </c>
      <c r="G271" s="154">
        <v>0</v>
      </c>
      <c r="H271" s="156">
        <v>0</v>
      </c>
      <c r="I271" s="287">
        <v>0</v>
      </c>
    </row>
    <row r="272" spans="2:9" ht="0" hidden="1" customHeight="1" x14ac:dyDescent="0.2">
      <c r="B272" s="11" t="s">
        <v>405</v>
      </c>
      <c r="C272" s="94" t="s">
        <v>406</v>
      </c>
      <c r="D272" s="292" t="str">
        <f>$D$12</f>
        <v>year 2022</v>
      </c>
      <c r="E272" s="271">
        <f t="shared" si="4"/>
        <v>0</v>
      </c>
      <c r="F272" s="149">
        <v>0</v>
      </c>
      <c r="G272" s="150">
        <v>0</v>
      </c>
      <c r="H272" s="156">
        <v>0</v>
      </c>
      <c r="I272" s="287">
        <v>0</v>
      </c>
    </row>
    <row r="273" spans="2:9" ht="0" hidden="1" customHeight="1" x14ac:dyDescent="0.2">
      <c r="C273" s="71"/>
      <c r="D273" s="293" t="str">
        <f>$D$13</f>
        <v>year 2021</v>
      </c>
      <c r="E273" s="273">
        <f t="shared" si="4"/>
        <v>0</v>
      </c>
      <c r="F273" s="153">
        <v>0</v>
      </c>
      <c r="G273" s="154">
        <v>0</v>
      </c>
      <c r="H273" s="156">
        <v>0</v>
      </c>
      <c r="I273" s="287">
        <v>0</v>
      </c>
    </row>
    <row r="274" spans="2:9" ht="0" hidden="1" customHeight="1" x14ac:dyDescent="0.2">
      <c r="B274" s="11" t="s">
        <v>407</v>
      </c>
      <c r="C274" s="94" t="s">
        <v>408</v>
      </c>
      <c r="D274" s="292" t="str">
        <f>$D$12</f>
        <v>year 2022</v>
      </c>
      <c r="E274" s="271">
        <f t="shared" si="4"/>
        <v>0</v>
      </c>
      <c r="F274" s="149">
        <v>0</v>
      </c>
      <c r="G274" s="150">
        <v>0</v>
      </c>
      <c r="H274" s="156">
        <v>0</v>
      </c>
      <c r="I274" s="287">
        <v>0</v>
      </c>
    </row>
    <row r="275" spans="2:9" ht="0" hidden="1" customHeight="1" x14ac:dyDescent="0.2">
      <c r="C275" s="71"/>
      <c r="D275" s="293" t="str">
        <f>$D$13</f>
        <v>year 2021</v>
      </c>
      <c r="E275" s="273">
        <f t="shared" si="4"/>
        <v>0</v>
      </c>
      <c r="F275" s="153">
        <v>0</v>
      </c>
      <c r="G275" s="154">
        <v>0</v>
      </c>
      <c r="H275" s="156">
        <v>0</v>
      </c>
      <c r="I275" s="287">
        <v>0</v>
      </c>
    </row>
    <row r="276" spans="2:9" ht="0" hidden="1" customHeight="1" x14ac:dyDescent="0.2">
      <c r="B276" s="11" t="s">
        <v>409</v>
      </c>
      <c r="C276" s="94" t="s">
        <v>410</v>
      </c>
      <c r="D276" s="292" t="str">
        <f>$D$12</f>
        <v>year 2022</v>
      </c>
      <c r="E276" s="271">
        <f t="shared" si="4"/>
        <v>0</v>
      </c>
      <c r="F276" s="149">
        <v>0</v>
      </c>
      <c r="G276" s="150">
        <v>0</v>
      </c>
      <c r="H276" s="156">
        <v>0</v>
      </c>
      <c r="I276" s="287">
        <v>0</v>
      </c>
    </row>
    <row r="277" spans="2:9" ht="0" hidden="1" customHeight="1" x14ac:dyDescent="0.2">
      <c r="C277" s="71"/>
      <c r="D277" s="293" t="str">
        <f>$D$13</f>
        <v>year 2021</v>
      </c>
      <c r="E277" s="273">
        <f t="shared" si="4"/>
        <v>0</v>
      </c>
      <c r="F277" s="153">
        <v>0</v>
      </c>
      <c r="G277" s="154">
        <v>0</v>
      </c>
      <c r="H277" s="156">
        <v>0</v>
      </c>
      <c r="I277" s="287">
        <v>0</v>
      </c>
    </row>
    <row r="278" spans="2:9" ht="0" hidden="1" customHeight="1" x14ac:dyDescent="0.2">
      <c r="B278" s="11" t="s">
        <v>411</v>
      </c>
      <c r="C278" s="94" t="s">
        <v>412</v>
      </c>
      <c r="D278" s="292" t="str">
        <f>$D$12</f>
        <v>year 2022</v>
      </c>
      <c r="E278" s="271">
        <f t="shared" si="4"/>
        <v>0</v>
      </c>
      <c r="F278" s="149">
        <v>0</v>
      </c>
      <c r="G278" s="150">
        <v>0</v>
      </c>
      <c r="H278" s="156">
        <v>0</v>
      </c>
      <c r="I278" s="287">
        <v>0</v>
      </c>
    </row>
    <row r="279" spans="2:9" ht="0" hidden="1" customHeight="1" x14ac:dyDescent="0.2">
      <c r="C279" s="71"/>
      <c r="D279" s="293" t="str">
        <f>$D$13</f>
        <v>year 2021</v>
      </c>
      <c r="E279" s="273">
        <f t="shared" si="4"/>
        <v>0</v>
      </c>
      <c r="F279" s="153">
        <v>0</v>
      </c>
      <c r="G279" s="154">
        <v>0</v>
      </c>
      <c r="H279" s="156">
        <v>0</v>
      </c>
      <c r="I279" s="287">
        <v>0</v>
      </c>
    </row>
    <row r="280" spans="2:9" ht="0" hidden="1" customHeight="1" x14ac:dyDescent="0.2">
      <c r="B280" s="11" t="s">
        <v>413</v>
      </c>
      <c r="C280" s="94" t="s">
        <v>414</v>
      </c>
      <c r="D280" s="292" t="str">
        <f>$D$12</f>
        <v>year 2022</v>
      </c>
      <c r="E280" s="271">
        <f t="shared" si="4"/>
        <v>0</v>
      </c>
      <c r="F280" s="149">
        <v>0</v>
      </c>
      <c r="G280" s="150">
        <v>0</v>
      </c>
      <c r="H280" s="156">
        <v>0</v>
      </c>
      <c r="I280" s="287">
        <v>0</v>
      </c>
    </row>
    <row r="281" spans="2:9" ht="0" hidden="1" customHeight="1" x14ac:dyDescent="0.2">
      <c r="C281" s="71"/>
      <c r="D281" s="293" t="str">
        <f>$D$13</f>
        <v>year 2021</v>
      </c>
      <c r="E281" s="273">
        <f t="shared" si="4"/>
        <v>0</v>
      </c>
      <c r="F281" s="153">
        <v>0</v>
      </c>
      <c r="G281" s="154">
        <v>0</v>
      </c>
      <c r="H281" s="156">
        <v>0</v>
      </c>
      <c r="I281" s="287">
        <v>0</v>
      </c>
    </row>
    <row r="282" spans="2:9" ht="0" hidden="1" customHeight="1" x14ac:dyDescent="0.2">
      <c r="B282" s="11" t="s">
        <v>118</v>
      </c>
      <c r="C282" s="94" t="s">
        <v>415</v>
      </c>
      <c r="D282" s="292" t="str">
        <f>$D$12</f>
        <v>year 2022</v>
      </c>
      <c r="E282" s="271">
        <f t="shared" si="4"/>
        <v>0</v>
      </c>
      <c r="F282" s="149">
        <v>0</v>
      </c>
      <c r="G282" s="150">
        <v>0</v>
      </c>
      <c r="H282" s="156">
        <v>0</v>
      </c>
      <c r="I282" s="287">
        <v>0</v>
      </c>
    </row>
    <row r="283" spans="2:9" ht="0" hidden="1" customHeight="1" x14ac:dyDescent="0.2">
      <c r="C283" s="71"/>
      <c r="D283" s="293" t="str">
        <f>$D$13</f>
        <v>year 2021</v>
      </c>
      <c r="E283" s="273">
        <f t="shared" si="4"/>
        <v>0</v>
      </c>
      <c r="F283" s="153">
        <v>0</v>
      </c>
      <c r="G283" s="154">
        <v>0</v>
      </c>
      <c r="H283" s="156">
        <v>0</v>
      </c>
      <c r="I283" s="287">
        <v>0</v>
      </c>
    </row>
    <row r="284" spans="2:9" ht="0" hidden="1" customHeight="1" x14ac:dyDescent="0.2">
      <c r="B284" s="11" t="s">
        <v>416</v>
      </c>
      <c r="C284" s="94" t="s">
        <v>417</v>
      </c>
      <c r="D284" s="292" t="str">
        <f>$D$12</f>
        <v>year 2022</v>
      </c>
      <c r="E284" s="271">
        <f t="shared" si="4"/>
        <v>0</v>
      </c>
      <c r="F284" s="149">
        <v>0</v>
      </c>
      <c r="G284" s="150">
        <v>0</v>
      </c>
      <c r="H284" s="156">
        <v>0</v>
      </c>
      <c r="I284" s="287">
        <v>0</v>
      </c>
    </row>
    <row r="285" spans="2:9" ht="0" hidden="1" customHeight="1" x14ac:dyDescent="0.2">
      <c r="C285" s="71"/>
      <c r="D285" s="293" t="str">
        <f>$D$13</f>
        <v>year 2021</v>
      </c>
      <c r="E285" s="273">
        <f t="shared" si="4"/>
        <v>0</v>
      </c>
      <c r="F285" s="153">
        <v>0</v>
      </c>
      <c r="G285" s="154">
        <v>0</v>
      </c>
      <c r="H285" s="156">
        <v>0</v>
      </c>
      <c r="I285" s="287">
        <v>0</v>
      </c>
    </row>
    <row r="286" spans="2:9" ht="0" hidden="1" customHeight="1" x14ac:dyDescent="0.2">
      <c r="B286" s="11" t="s">
        <v>418</v>
      </c>
      <c r="C286" s="94" t="s">
        <v>419</v>
      </c>
      <c r="D286" s="292" t="str">
        <f>$D$12</f>
        <v>year 2022</v>
      </c>
      <c r="E286" s="271">
        <f t="shared" si="4"/>
        <v>0</v>
      </c>
      <c r="F286" s="149">
        <v>0</v>
      </c>
      <c r="G286" s="150">
        <v>0</v>
      </c>
      <c r="H286" s="156">
        <v>0</v>
      </c>
      <c r="I286" s="287">
        <v>0</v>
      </c>
    </row>
    <row r="287" spans="2:9" ht="0" hidden="1" customHeight="1" x14ac:dyDescent="0.2">
      <c r="C287" s="71"/>
      <c r="D287" s="293" t="str">
        <f>$D$13</f>
        <v>year 2021</v>
      </c>
      <c r="E287" s="273">
        <f t="shared" si="4"/>
        <v>0</v>
      </c>
      <c r="F287" s="153">
        <v>0</v>
      </c>
      <c r="G287" s="154">
        <v>0</v>
      </c>
      <c r="H287" s="156">
        <v>0</v>
      </c>
      <c r="I287" s="287">
        <v>0</v>
      </c>
    </row>
    <row r="288" spans="2:9" ht="0" hidden="1" customHeight="1" x14ac:dyDescent="0.2">
      <c r="B288" s="11" t="s">
        <v>146</v>
      </c>
      <c r="C288" s="94" t="s">
        <v>420</v>
      </c>
      <c r="D288" s="292" t="str">
        <f>$D$12</f>
        <v>year 2022</v>
      </c>
      <c r="E288" s="271">
        <f t="shared" si="4"/>
        <v>0</v>
      </c>
      <c r="F288" s="149">
        <v>0</v>
      </c>
      <c r="G288" s="150">
        <v>0</v>
      </c>
      <c r="H288" s="156">
        <v>0</v>
      </c>
      <c r="I288" s="287">
        <v>0</v>
      </c>
    </row>
    <row r="289" spans="2:9" ht="0" hidden="1" customHeight="1" x14ac:dyDescent="0.2">
      <c r="C289" s="71"/>
      <c r="D289" s="293" t="str">
        <f>$D$13</f>
        <v>year 2021</v>
      </c>
      <c r="E289" s="273">
        <f t="shared" si="4"/>
        <v>0</v>
      </c>
      <c r="F289" s="153">
        <v>0</v>
      </c>
      <c r="G289" s="154">
        <v>0</v>
      </c>
      <c r="H289" s="156">
        <v>0</v>
      </c>
      <c r="I289" s="287">
        <v>0</v>
      </c>
    </row>
    <row r="290" spans="2:9" ht="0" hidden="1" customHeight="1" x14ac:dyDescent="0.2">
      <c r="B290" s="11" t="s">
        <v>421</v>
      </c>
      <c r="C290" s="94" t="s">
        <v>119</v>
      </c>
      <c r="D290" s="292" t="str">
        <f>$D$12</f>
        <v>year 2022</v>
      </c>
      <c r="E290" s="271">
        <f t="shared" si="4"/>
        <v>0</v>
      </c>
      <c r="F290" s="149">
        <v>0</v>
      </c>
      <c r="G290" s="150">
        <v>0</v>
      </c>
      <c r="H290" s="156">
        <v>0</v>
      </c>
      <c r="I290" s="287">
        <v>0</v>
      </c>
    </row>
    <row r="291" spans="2:9" ht="0" hidden="1" customHeight="1" x14ac:dyDescent="0.2">
      <c r="C291" s="71"/>
      <c r="D291" s="293" t="str">
        <f>$D$13</f>
        <v>year 2021</v>
      </c>
      <c r="E291" s="273">
        <f t="shared" si="4"/>
        <v>0</v>
      </c>
      <c r="F291" s="153">
        <v>0</v>
      </c>
      <c r="G291" s="154">
        <v>0</v>
      </c>
      <c r="H291" s="156">
        <v>0</v>
      </c>
      <c r="I291" s="287">
        <v>0</v>
      </c>
    </row>
    <row r="292" spans="2:9" ht="0" hidden="1" customHeight="1" x14ac:dyDescent="0.2">
      <c r="B292" s="11" t="s">
        <v>120</v>
      </c>
      <c r="C292" s="94" t="s">
        <v>422</v>
      </c>
      <c r="D292" s="292" t="str">
        <f>$D$12</f>
        <v>year 2022</v>
      </c>
      <c r="E292" s="271">
        <f t="shared" si="4"/>
        <v>0</v>
      </c>
      <c r="F292" s="149">
        <v>0</v>
      </c>
      <c r="G292" s="150">
        <v>0</v>
      </c>
      <c r="H292" s="156">
        <v>0</v>
      </c>
      <c r="I292" s="287">
        <v>0</v>
      </c>
    </row>
    <row r="293" spans="2:9" ht="0" hidden="1" customHeight="1" x14ac:dyDescent="0.2">
      <c r="C293" s="71"/>
      <c r="D293" s="293" t="str">
        <f>$D$13</f>
        <v>year 2021</v>
      </c>
      <c r="E293" s="273">
        <f t="shared" si="4"/>
        <v>0</v>
      </c>
      <c r="F293" s="153">
        <v>0</v>
      </c>
      <c r="G293" s="154">
        <v>0</v>
      </c>
      <c r="H293" s="156">
        <v>0</v>
      </c>
      <c r="I293" s="287">
        <v>0</v>
      </c>
    </row>
    <row r="294" spans="2:9" ht="0" hidden="1" customHeight="1" x14ac:dyDescent="0.2">
      <c r="B294" s="11" t="s">
        <v>423</v>
      </c>
      <c r="C294" s="94" t="s">
        <v>424</v>
      </c>
      <c r="D294" s="292" t="str">
        <f>$D$12</f>
        <v>year 2022</v>
      </c>
      <c r="E294" s="271">
        <f t="shared" si="4"/>
        <v>0</v>
      </c>
      <c r="F294" s="149">
        <v>0</v>
      </c>
      <c r="G294" s="150">
        <v>0</v>
      </c>
      <c r="H294" s="156">
        <v>0</v>
      </c>
      <c r="I294" s="287">
        <v>0</v>
      </c>
    </row>
    <row r="295" spans="2:9" ht="0" hidden="1" customHeight="1" x14ac:dyDescent="0.2">
      <c r="C295" s="71"/>
      <c r="D295" s="293" t="str">
        <f>$D$13</f>
        <v>year 2021</v>
      </c>
      <c r="E295" s="273">
        <f t="shared" si="4"/>
        <v>0</v>
      </c>
      <c r="F295" s="153">
        <v>0</v>
      </c>
      <c r="G295" s="154">
        <v>0</v>
      </c>
      <c r="H295" s="156">
        <v>0</v>
      </c>
      <c r="I295" s="287">
        <v>0</v>
      </c>
    </row>
    <row r="296" spans="2:9" ht="0" hidden="1" customHeight="1" x14ac:dyDescent="0.2">
      <c r="B296" s="11" t="s">
        <v>425</v>
      </c>
      <c r="C296" s="94" t="s">
        <v>426</v>
      </c>
      <c r="D296" s="292" t="str">
        <f>$D$12</f>
        <v>year 2022</v>
      </c>
      <c r="E296" s="271">
        <f t="shared" si="4"/>
        <v>0</v>
      </c>
      <c r="F296" s="149">
        <v>0</v>
      </c>
      <c r="G296" s="150">
        <v>0</v>
      </c>
      <c r="H296" s="156">
        <v>0</v>
      </c>
      <c r="I296" s="287">
        <v>0</v>
      </c>
    </row>
    <row r="297" spans="2:9" ht="0" hidden="1" customHeight="1" x14ac:dyDescent="0.2">
      <c r="C297" s="71"/>
      <c r="D297" s="293" t="str">
        <f>$D$13</f>
        <v>year 2021</v>
      </c>
      <c r="E297" s="273">
        <f t="shared" si="4"/>
        <v>0</v>
      </c>
      <c r="F297" s="153">
        <v>0</v>
      </c>
      <c r="G297" s="154">
        <v>0</v>
      </c>
      <c r="H297" s="156">
        <v>0</v>
      </c>
      <c r="I297" s="287">
        <v>0</v>
      </c>
    </row>
    <row r="298" spans="2:9" ht="0" hidden="1" customHeight="1" x14ac:dyDescent="0.2">
      <c r="B298" s="11" t="s">
        <v>427</v>
      </c>
      <c r="C298" s="94" t="s">
        <v>428</v>
      </c>
      <c r="D298" s="292" t="str">
        <f>$D$12</f>
        <v>year 2022</v>
      </c>
      <c r="E298" s="271">
        <f t="shared" si="4"/>
        <v>0</v>
      </c>
      <c r="F298" s="149">
        <v>0</v>
      </c>
      <c r="G298" s="150">
        <v>0</v>
      </c>
      <c r="H298" s="156">
        <v>0</v>
      </c>
      <c r="I298" s="287">
        <v>0</v>
      </c>
    </row>
    <row r="299" spans="2:9" ht="0" hidden="1" customHeight="1" x14ac:dyDescent="0.2">
      <c r="C299" s="71"/>
      <c r="D299" s="293" t="str">
        <f>$D$13</f>
        <v>year 2021</v>
      </c>
      <c r="E299" s="273">
        <f t="shared" si="4"/>
        <v>0</v>
      </c>
      <c r="F299" s="153">
        <v>0</v>
      </c>
      <c r="G299" s="154">
        <v>0</v>
      </c>
      <c r="H299" s="156">
        <v>0</v>
      </c>
      <c r="I299" s="287">
        <v>0</v>
      </c>
    </row>
    <row r="300" spans="2:9" ht="0" hidden="1" customHeight="1" x14ac:dyDescent="0.2">
      <c r="B300" s="11" t="s">
        <v>429</v>
      </c>
      <c r="C300" s="94" t="s">
        <v>147</v>
      </c>
      <c r="D300" s="292" t="str">
        <f>$D$12</f>
        <v>year 2022</v>
      </c>
      <c r="E300" s="271">
        <f t="shared" si="4"/>
        <v>0</v>
      </c>
      <c r="F300" s="149">
        <v>0</v>
      </c>
      <c r="G300" s="150">
        <v>0</v>
      </c>
      <c r="H300" s="156">
        <v>0</v>
      </c>
      <c r="I300" s="287">
        <v>0</v>
      </c>
    </row>
    <row r="301" spans="2:9" ht="0" hidden="1" customHeight="1" x14ac:dyDescent="0.2">
      <c r="C301" s="71"/>
      <c r="D301" s="293" t="str">
        <f>$D$13</f>
        <v>year 2021</v>
      </c>
      <c r="E301" s="273">
        <f t="shared" si="4"/>
        <v>0</v>
      </c>
      <c r="F301" s="153">
        <v>0</v>
      </c>
      <c r="G301" s="154">
        <v>0</v>
      </c>
      <c r="H301" s="156">
        <v>0</v>
      </c>
      <c r="I301" s="287">
        <v>0</v>
      </c>
    </row>
    <row r="302" spans="2:9" ht="0" hidden="1" customHeight="1" x14ac:dyDescent="0.2">
      <c r="B302" s="11" t="s">
        <v>430</v>
      </c>
      <c r="C302" s="94" t="s">
        <v>431</v>
      </c>
      <c r="D302" s="292" t="str">
        <f>$D$12</f>
        <v>year 2022</v>
      </c>
      <c r="E302" s="271">
        <f t="shared" si="4"/>
        <v>0</v>
      </c>
      <c r="F302" s="149">
        <v>0</v>
      </c>
      <c r="G302" s="150">
        <v>0</v>
      </c>
      <c r="H302" s="156">
        <v>0</v>
      </c>
      <c r="I302" s="287">
        <v>0</v>
      </c>
    </row>
    <row r="303" spans="2:9" ht="0" hidden="1" customHeight="1" x14ac:dyDescent="0.2">
      <c r="C303" s="71"/>
      <c r="D303" s="293" t="str">
        <f>$D$13</f>
        <v>year 2021</v>
      </c>
      <c r="E303" s="273">
        <f t="shared" si="4"/>
        <v>0</v>
      </c>
      <c r="F303" s="153">
        <v>0</v>
      </c>
      <c r="G303" s="154">
        <v>0</v>
      </c>
      <c r="H303" s="156">
        <v>0</v>
      </c>
      <c r="I303" s="287">
        <v>0</v>
      </c>
    </row>
    <row r="304" spans="2:9" ht="0" hidden="1" customHeight="1" x14ac:dyDescent="0.2">
      <c r="B304" s="11" t="s">
        <v>432</v>
      </c>
      <c r="C304" s="94" t="s">
        <v>433</v>
      </c>
      <c r="D304" s="292" t="str">
        <f>$D$12</f>
        <v>year 2022</v>
      </c>
      <c r="E304" s="271">
        <f t="shared" si="4"/>
        <v>0</v>
      </c>
      <c r="F304" s="149">
        <v>0</v>
      </c>
      <c r="G304" s="150">
        <v>0</v>
      </c>
      <c r="H304" s="156">
        <v>0</v>
      </c>
      <c r="I304" s="287">
        <v>0</v>
      </c>
    </row>
    <row r="305" spans="2:9" ht="0" hidden="1" customHeight="1" x14ac:dyDescent="0.2">
      <c r="C305" s="71"/>
      <c r="D305" s="293" t="str">
        <f>$D$13</f>
        <v>year 2021</v>
      </c>
      <c r="E305" s="273">
        <f t="shared" si="4"/>
        <v>0</v>
      </c>
      <c r="F305" s="153">
        <v>0</v>
      </c>
      <c r="G305" s="154">
        <v>0</v>
      </c>
      <c r="H305" s="156">
        <v>0</v>
      </c>
      <c r="I305" s="287">
        <v>0</v>
      </c>
    </row>
    <row r="306" spans="2:9" ht="0" hidden="1" customHeight="1" x14ac:dyDescent="0.2">
      <c r="B306" s="11" t="s">
        <v>434</v>
      </c>
      <c r="C306" s="94" t="s">
        <v>435</v>
      </c>
      <c r="D306" s="292" t="str">
        <f>$D$12</f>
        <v>year 2022</v>
      </c>
      <c r="E306" s="271">
        <f t="shared" si="4"/>
        <v>0</v>
      </c>
      <c r="F306" s="149">
        <v>0</v>
      </c>
      <c r="G306" s="150">
        <v>0</v>
      </c>
      <c r="H306" s="156">
        <v>0</v>
      </c>
      <c r="I306" s="287">
        <v>0</v>
      </c>
    </row>
    <row r="307" spans="2:9" ht="0" hidden="1" customHeight="1" x14ac:dyDescent="0.2">
      <c r="C307" s="71"/>
      <c r="D307" s="293" t="str">
        <f>$D$13</f>
        <v>year 2021</v>
      </c>
      <c r="E307" s="273">
        <f t="shared" si="4"/>
        <v>0</v>
      </c>
      <c r="F307" s="153">
        <v>0</v>
      </c>
      <c r="G307" s="154">
        <v>0</v>
      </c>
      <c r="H307" s="156">
        <v>0</v>
      </c>
      <c r="I307" s="287">
        <v>0</v>
      </c>
    </row>
    <row r="308" spans="2:9" ht="0" hidden="1" customHeight="1" x14ac:dyDescent="0.2">
      <c r="B308" s="11" t="s">
        <v>436</v>
      </c>
      <c r="C308" s="94" t="s">
        <v>437</v>
      </c>
      <c r="D308" s="292" t="str">
        <f>$D$12</f>
        <v>year 2022</v>
      </c>
      <c r="E308" s="271">
        <f t="shared" si="4"/>
        <v>0</v>
      </c>
      <c r="F308" s="149">
        <v>0</v>
      </c>
      <c r="G308" s="150">
        <v>0</v>
      </c>
      <c r="H308" s="156">
        <v>0</v>
      </c>
      <c r="I308" s="287">
        <v>0</v>
      </c>
    </row>
    <row r="309" spans="2:9" ht="0" hidden="1" customHeight="1" x14ac:dyDescent="0.2">
      <c r="C309" s="71"/>
      <c r="D309" s="293" t="str">
        <f>$D$13</f>
        <v>year 2021</v>
      </c>
      <c r="E309" s="273">
        <f t="shared" si="4"/>
        <v>0</v>
      </c>
      <c r="F309" s="153">
        <v>0</v>
      </c>
      <c r="G309" s="154">
        <v>0</v>
      </c>
      <c r="H309" s="156">
        <v>0</v>
      </c>
      <c r="I309" s="287">
        <v>0</v>
      </c>
    </row>
    <row r="310" spans="2:9" ht="0" hidden="1" customHeight="1" x14ac:dyDescent="0.2">
      <c r="B310" s="11" t="s">
        <v>438</v>
      </c>
      <c r="C310" s="94" t="s">
        <v>439</v>
      </c>
      <c r="D310" s="292" t="str">
        <f>$D$12</f>
        <v>year 2022</v>
      </c>
      <c r="E310" s="271">
        <f t="shared" si="4"/>
        <v>0</v>
      </c>
      <c r="F310" s="149">
        <v>0</v>
      </c>
      <c r="G310" s="150">
        <v>0</v>
      </c>
      <c r="H310" s="156">
        <v>0</v>
      </c>
      <c r="I310" s="287">
        <v>0</v>
      </c>
    </row>
    <row r="311" spans="2:9" ht="0" hidden="1" customHeight="1" x14ac:dyDescent="0.2">
      <c r="C311" s="71"/>
      <c r="D311" s="293" t="str">
        <f>$D$13</f>
        <v>year 2021</v>
      </c>
      <c r="E311" s="273">
        <f t="shared" si="4"/>
        <v>0</v>
      </c>
      <c r="F311" s="153">
        <v>0</v>
      </c>
      <c r="G311" s="154">
        <v>0</v>
      </c>
      <c r="H311" s="156">
        <v>0</v>
      </c>
      <c r="I311" s="287">
        <v>0</v>
      </c>
    </row>
    <row r="312" spans="2:9" ht="0" hidden="1" customHeight="1" x14ac:dyDescent="0.2">
      <c r="B312" s="11" t="s">
        <v>122</v>
      </c>
      <c r="C312" s="94" t="s">
        <v>440</v>
      </c>
      <c r="D312" s="292" t="str">
        <f>$D$12</f>
        <v>year 2022</v>
      </c>
      <c r="E312" s="271">
        <f t="shared" si="4"/>
        <v>0</v>
      </c>
      <c r="F312" s="149">
        <v>0</v>
      </c>
      <c r="G312" s="150">
        <v>0</v>
      </c>
      <c r="H312" s="156">
        <v>0</v>
      </c>
      <c r="I312" s="287">
        <v>0</v>
      </c>
    </row>
    <row r="313" spans="2:9" ht="0" hidden="1" customHeight="1" x14ac:dyDescent="0.2">
      <c r="C313" s="71"/>
      <c r="D313" s="293" t="str">
        <f>$D$13</f>
        <v>year 2021</v>
      </c>
      <c r="E313" s="273">
        <f t="shared" si="4"/>
        <v>0</v>
      </c>
      <c r="F313" s="153">
        <v>0</v>
      </c>
      <c r="G313" s="154">
        <v>0</v>
      </c>
      <c r="H313" s="156">
        <v>0</v>
      </c>
      <c r="I313" s="287">
        <v>0</v>
      </c>
    </row>
    <row r="314" spans="2:9" ht="0" hidden="1" customHeight="1" x14ac:dyDescent="0.2">
      <c r="B314" s="11" t="s">
        <v>124</v>
      </c>
      <c r="C314" s="94" t="s">
        <v>441</v>
      </c>
      <c r="D314" s="292" t="str">
        <f>$D$12</f>
        <v>year 2022</v>
      </c>
      <c r="E314" s="271">
        <f t="shared" si="4"/>
        <v>0</v>
      </c>
      <c r="F314" s="149">
        <v>0</v>
      </c>
      <c r="G314" s="150">
        <v>0</v>
      </c>
      <c r="H314" s="156">
        <v>0</v>
      </c>
      <c r="I314" s="287">
        <v>0</v>
      </c>
    </row>
    <row r="315" spans="2:9" ht="0" hidden="1" customHeight="1" x14ac:dyDescent="0.2">
      <c r="C315" s="71"/>
      <c r="D315" s="293" t="str">
        <f>$D$13</f>
        <v>year 2021</v>
      </c>
      <c r="E315" s="273">
        <f t="shared" si="4"/>
        <v>0</v>
      </c>
      <c r="F315" s="153">
        <v>0</v>
      </c>
      <c r="G315" s="154">
        <v>0</v>
      </c>
      <c r="H315" s="156">
        <v>0</v>
      </c>
      <c r="I315" s="287">
        <v>0</v>
      </c>
    </row>
    <row r="316" spans="2:9" ht="0" hidden="1" customHeight="1" x14ac:dyDescent="0.2">
      <c r="B316" s="11" t="s">
        <v>442</v>
      </c>
      <c r="C316" s="94" t="s">
        <v>443</v>
      </c>
      <c r="D316" s="292" t="str">
        <f>$D$12</f>
        <v>year 2022</v>
      </c>
      <c r="E316" s="271">
        <f t="shared" si="4"/>
        <v>0</v>
      </c>
      <c r="F316" s="149">
        <v>0</v>
      </c>
      <c r="G316" s="150">
        <v>0</v>
      </c>
      <c r="H316" s="156">
        <v>0</v>
      </c>
      <c r="I316" s="287">
        <v>0</v>
      </c>
    </row>
    <row r="317" spans="2:9" ht="0" hidden="1" customHeight="1" x14ac:dyDescent="0.2">
      <c r="C317" s="71"/>
      <c r="D317" s="293" t="str">
        <f>$D$13</f>
        <v>year 2021</v>
      </c>
      <c r="E317" s="273">
        <f t="shared" si="4"/>
        <v>0</v>
      </c>
      <c r="F317" s="153">
        <v>0</v>
      </c>
      <c r="G317" s="154">
        <v>0</v>
      </c>
      <c r="H317" s="156">
        <v>0</v>
      </c>
      <c r="I317" s="287">
        <v>0</v>
      </c>
    </row>
    <row r="318" spans="2:9" ht="0" hidden="1" customHeight="1" x14ac:dyDescent="0.2">
      <c r="B318" s="11" t="s">
        <v>444</v>
      </c>
      <c r="C318" s="94" t="s">
        <v>445</v>
      </c>
      <c r="D318" s="292" t="str">
        <f>$D$12</f>
        <v>year 2022</v>
      </c>
      <c r="E318" s="271">
        <f t="shared" si="4"/>
        <v>0</v>
      </c>
      <c r="F318" s="149">
        <v>0</v>
      </c>
      <c r="G318" s="150">
        <v>0</v>
      </c>
      <c r="H318" s="156">
        <v>0</v>
      </c>
      <c r="I318" s="287">
        <v>0</v>
      </c>
    </row>
    <row r="319" spans="2:9" ht="0" hidden="1" customHeight="1" x14ac:dyDescent="0.2">
      <c r="C319" s="71"/>
      <c r="D319" s="293" t="str">
        <f>$D$13</f>
        <v>year 2021</v>
      </c>
      <c r="E319" s="273">
        <f t="shared" si="4"/>
        <v>0</v>
      </c>
      <c r="F319" s="153">
        <v>0</v>
      </c>
      <c r="G319" s="154">
        <v>0</v>
      </c>
      <c r="H319" s="156">
        <v>0</v>
      </c>
      <c r="I319" s="287">
        <v>0</v>
      </c>
    </row>
    <row r="320" spans="2:9" ht="0" hidden="1" customHeight="1" x14ac:dyDescent="0.2">
      <c r="B320" s="11" t="s">
        <v>126</v>
      </c>
      <c r="C320" s="94" t="s">
        <v>123</v>
      </c>
      <c r="D320" s="292" t="str">
        <f>$D$12</f>
        <v>year 2022</v>
      </c>
      <c r="E320" s="271">
        <f t="shared" si="4"/>
        <v>0</v>
      </c>
      <c r="F320" s="149">
        <v>0</v>
      </c>
      <c r="G320" s="150">
        <v>0</v>
      </c>
      <c r="H320" s="156">
        <v>0</v>
      </c>
      <c r="I320" s="287">
        <v>0</v>
      </c>
    </row>
    <row r="321" spans="2:9" ht="0" hidden="1" customHeight="1" x14ac:dyDescent="0.2">
      <c r="C321" s="71"/>
      <c r="D321" s="293" t="str">
        <f>$D$13</f>
        <v>year 2021</v>
      </c>
      <c r="E321" s="273">
        <f t="shared" si="4"/>
        <v>0</v>
      </c>
      <c r="F321" s="153">
        <v>0</v>
      </c>
      <c r="G321" s="154">
        <v>0</v>
      </c>
      <c r="H321" s="156">
        <v>0</v>
      </c>
      <c r="I321" s="287">
        <v>0</v>
      </c>
    </row>
    <row r="322" spans="2:9" ht="0" hidden="1" customHeight="1" x14ac:dyDescent="0.2">
      <c r="B322" s="11" t="s">
        <v>446</v>
      </c>
      <c r="C322" s="94" t="s">
        <v>125</v>
      </c>
      <c r="D322" s="292" t="str">
        <f>$D$12</f>
        <v>year 2022</v>
      </c>
      <c r="E322" s="271">
        <f t="shared" si="4"/>
        <v>0</v>
      </c>
      <c r="F322" s="149">
        <v>0</v>
      </c>
      <c r="G322" s="150">
        <v>0</v>
      </c>
      <c r="H322" s="156">
        <v>0</v>
      </c>
      <c r="I322" s="287">
        <v>0</v>
      </c>
    </row>
    <row r="323" spans="2:9" ht="0" hidden="1" customHeight="1" x14ac:dyDescent="0.2">
      <c r="C323" s="71"/>
      <c r="D323" s="293" t="str">
        <f>$D$13</f>
        <v>year 2021</v>
      </c>
      <c r="E323" s="273">
        <f t="shared" si="4"/>
        <v>0</v>
      </c>
      <c r="F323" s="153">
        <v>0</v>
      </c>
      <c r="G323" s="154">
        <v>0</v>
      </c>
      <c r="H323" s="156">
        <v>0</v>
      </c>
      <c r="I323" s="287">
        <v>0</v>
      </c>
    </row>
    <row r="324" spans="2:9" ht="0" hidden="1" customHeight="1" x14ac:dyDescent="0.2">
      <c r="B324" s="11" t="s">
        <v>447</v>
      </c>
      <c r="C324" s="94" t="s">
        <v>448</v>
      </c>
      <c r="D324" s="292" t="str">
        <f>$D$12</f>
        <v>year 2022</v>
      </c>
      <c r="E324" s="271">
        <f t="shared" si="4"/>
        <v>0</v>
      </c>
      <c r="F324" s="149">
        <v>0</v>
      </c>
      <c r="G324" s="150">
        <v>0</v>
      </c>
      <c r="H324" s="156">
        <v>0</v>
      </c>
      <c r="I324" s="287">
        <v>0</v>
      </c>
    </row>
    <row r="325" spans="2:9" ht="0" hidden="1" customHeight="1" x14ac:dyDescent="0.2">
      <c r="C325" s="71"/>
      <c r="D325" s="293" t="str">
        <f>$D$13</f>
        <v>year 2021</v>
      </c>
      <c r="E325" s="273">
        <f t="shared" si="4"/>
        <v>0</v>
      </c>
      <c r="F325" s="153">
        <v>0</v>
      </c>
      <c r="G325" s="154">
        <v>0</v>
      </c>
      <c r="H325" s="156">
        <v>0</v>
      </c>
      <c r="I325" s="287">
        <v>0</v>
      </c>
    </row>
    <row r="326" spans="2:9" ht="0" hidden="1" customHeight="1" x14ac:dyDescent="0.2">
      <c r="B326" s="11" t="s">
        <v>449</v>
      </c>
      <c r="C326" s="94" t="s">
        <v>450</v>
      </c>
      <c r="D326" s="292" t="str">
        <f>$D$12</f>
        <v>year 2022</v>
      </c>
      <c r="E326" s="271">
        <f t="shared" si="4"/>
        <v>0</v>
      </c>
      <c r="F326" s="149">
        <v>0</v>
      </c>
      <c r="G326" s="150">
        <v>0</v>
      </c>
      <c r="H326" s="156">
        <v>0</v>
      </c>
      <c r="I326" s="287">
        <v>0</v>
      </c>
    </row>
    <row r="327" spans="2:9" ht="0" hidden="1" customHeight="1" x14ac:dyDescent="0.2">
      <c r="C327" s="71"/>
      <c r="D327" s="293" t="str">
        <f>$D$13</f>
        <v>year 2021</v>
      </c>
      <c r="E327" s="273">
        <f t="shared" si="4"/>
        <v>0</v>
      </c>
      <c r="F327" s="153">
        <v>0</v>
      </c>
      <c r="G327" s="154">
        <v>0</v>
      </c>
      <c r="H327" s="156">
        <v>0</v>
      </c>
      <c r="I327" s="287">
        <v>0</v>
      </c>
    </row>
    <row r="328" spans="2:9" ht="0" hidden="1" customHeight="1" x14ac:dyDescent="0.2">
      <c r="B328" s="11" t="s">
        <v>451</v>
      </c>
      <c r="C328" s="94" t="s">
        <v>127</v>
      </c>
      <c r="D328" s="292" t="str">
        <f>$D$12</f>
        <v>year 2022</v>
      </c>
      <c r="E328" s="271">
        <f t="shared" si="4"/>
        <v>0</v>
      </c>
      <c r="F328" s="149">
        <v>0</v>
      </c>
      <c r="G328" s="150">
        <v>0</v>
      </c>
      <c r="H328" s="156">
        <v>0</v>
      </c>
      <c r="I328" s="287">
        <v>0</v>
      </c>
    </row>
    <row r="329" spans="2:9" ht="0" hidden="1" customHeight="1" x14ac:dyDescent="0.2">
      <c r="C329" s="71"/>
      <c r="D329" s="293" t="str">
        <f>$D$13</f>
        <v>year 2021</v>
      </c>
      <c r="E329" s="273">
        <f t="shared" si="4"/>
        <v>0</v>
      </c>
      <c r="F329" s="153">
        <v>0</v>
      </c>
      <c r="G329" s="154">
        <v>0</v>
      </c>
      <c r="H329" s="156">
        <v>0</v>
      </c>
      <c r="I329" s="287">
        <v>0</v>
      </c>
    </row>
    <row r="330" spans="2:9" ht="0" hidden="1" customHeight="1" x14ac:dyDescent="0.2">
      <c r="B330" s="11" t="s">
        <v>452</v>
      </c>
      <c r="C330" s="94" t="s">
        <v>453</v>
      </c>
      <c r="D330" s="292" t="str">
        <f>$D$12</f>
        <v>year 2022</v>
      </c>
      <c r="E330" s="271">
        <f t="shared" si="4"/>
        <v>0</v>
      </c>
      <c r="F330" s="149">
        <v>0</v>
      </c>
      <c r="G330" s="150">
        <v>0</v>
      </c>
      <c r="H330" s="156">
        <v>0</v>
      </c>
      <c r="I330" s="287">
        <v>0</v>
      </c>
    </row>
    <row r="331" spans="2:9" ht="0" hidden="1" customHeight="1" x14ac:dyDescent="0.2">
      <c r="C331" s="71"/>
      <c r="D331" s="293" t="str">
        <f>$D$13</f>
        <v>year 2021</v>
      </c>
      <c r="E331" s="273">
        <f t="shared" si="4"/>
        <v>0</v>
      </c>
      <c r="F331" s="153">
        <v>0</v>
      </c>
      <c r="G331" s="154">
        <v>0</v>
      </c>
      <c r="H331" s="156">
        <v>0</v>
      </c>
      <c r="I331" s="287">
        <v>0</v>
      </c>
    </row>
    <row r="332" spans="2:9" ht="0" hidden="1" customHeight="1" x14ac:dyDescent="0.2">
      <c r="B332" s="11" t="s">
        <v>454</v>
      </c>
      <c r="C332" s="94" t="s">
        <v>455</v>
      </c>
      <c r="D332" s="292" t="str">
        <f>$D$12</f>
        <v>year 2022</v>
      </c>
      <c r="E332" s="271">
        <f t="shared" ref="E332:E395" si="5">SUM(F332:G332)</f>
        <v>0</v>
      </c>
      <c r="F332" s="149">
        <v>0</v>
      </c>
      <c r="G332" s="150">
        <v>0</v>
      </c>
      <c r="H332" s="156">
        <v>0</v>
      </c>
      <c r="I332" s="287">
        <v>0</v>
      </c>
    </row>
    <row r="333" spans="2:9" ht="0" hidden="1" customHeight="1" x14ac:dyDescent="0.2">
      <c r="C333" s="71"/>
      <c r="D333" s="293" t="str">
        <f>$D$13</f>
        <v>year 2021</v>
      </c>
      <c r="E333" s="273">
        <f t="shared" si="5"/>
        <v>0</v>
      </c>
      <c r="F333" s="153">
        <v>0</v>
      </c>
      <c r="G333" s="154">
        <v>0</v>
      </c>
      <c r="H333" s="156">
        <v>0</v>
      </c>
      <c r="I333" s="287">
        <v>0</v>
      </c>
    </row>
    <row r="334" spans="2:9" ht="0" hidden="1" customHeight="1" x14ac:dyDescent="0.2">
      <c r="B334" s="11" t="s">
        <v>456</v>
      </c>
      <c r="C334" s="94" t="s">
        <v>457</v>
      </c>
      <c r="D334" s="292" t="str">
        <f>$D$12</f>
        <v>year 2022</v>
      </c>
      <c r="E334" s="271">
        <f t="shared" si="5"/>
        <v>0</v>
      </c>
      <c r="F334" s="149">
        <v>0</v>
      </c>
      <c r="G334" s="150">
        <v>0</v>
      </c>
      <c r="H334" s="156">
        <v>0</v>
      </c>
      <c r="I334" s="287">
        <v>0</v>
      </c>
    </row>
    <row r="335" spans="2:9" ht="0" hidden="1" customHeight="1" x14ac:dyDescent="0.2">
      <c r="C335" s="71"/>
      <c r="D335" s="293" t="str">
        <f>$D$13</f>
        <v>year 2021</v>
      </c>
      <c r="E335" s="273">
        <f t="shared" si="5"/>
        <v>0</v>
      </c>
      <c r="F335" s="153">
        <v>0</v>
      </c>
      <c r="G335" s="154">
        <v>0</v>
      </c>
      <c r="H335" s="156">
        <v>0</v>
      </c>
      <c r="I335" s="287">
        <v>0</v>
      </c>
    </row>
    <row r="336" spans="2:9" ht="0" hidden="1" customHeight="1" x14ac:dyDescent="0.2">
      <c r="B336" s="11" t="s">
        <v>128</v>
      </c>
      <c r="C336" s="94" t="s">
        <v>458</v>
      </c>
      <c r="D336" s="292" t="str">
        <f>$D$12</f>
        <v>year 2022</v>
      </c>
      <c r="E336" s="271">
        <f t="shared" si="5"/>
        <v>0</v>
      </c>
      <c r="F336" s="149">
        <v>0</v>
      </c>
      <c r="G336" s="150">
        <v>0</v>
      </c>
      <c r="H336" s="156">
        <v>0</v>
      </c>
      <c r="I336" s="287">
        <v>0</v>
      </c>
    </row>
    <row r="337" spans="2:9" ht="0" hidden="1" customHeight="1" x14ac:dyDescent="0.2">
      <c r="C337" s="71"/>
      <c r="D337" s="293" t="str">
        <f>$D$13</f>
        <v>year 2021</v>
      </c>
      <c r="E337" s="273">
        <f t="shared" si="5"/>
        <v>0</v>
      </c>
      <c r="F337" s="153">
        <v>0</v>
      </c>
      <c r="G337" s="154">
        <v>0</v>
      </c>
      <c r="H337" s="156">
        <v>0</v>
      </c>
      <c r="I337" s="287">
        <v>0</v>
      </c>
    </row>
    <row r="338" spans="2:9" ht="0" hidden="1" customHeight="1" x14ac:dyDescent="0.2">
      <c r="B338" s="11" t="s">
        <v>148</v>
      </c>
      <c r="C338" s="94" t="s">
        <v>459</v>
      </c>
      <c r="D338" s="292" t="str">
        <f>$D$12</f>
        <v>year 2022</v>
      </c>
      <c r="E338" s="271">
        <f t="shared" si="5"/>
        <v>0</v>
      </c>
      <c r="F338" s="149">
        <v>0</v>
      </c>
      <c r="G338" s="150">
        <v>0</v>
      </c>
      <c r="H338" s="156">
        <v>0</v>
      </c>
      <c r="I338" s="287">
        <v>0</v>
      </c>
    </row>
    <row r="339" spans="2:9" ht="0" hidden="1" customHeight="1" x14ac:dyDescent="0.2">
      <c r="C339" s="71"/>
      <c r="D339" s="293" t="str">
        <f>$D$13</f>
        <v>year 2021</v>
      </c>
      <c r="E339" s="273">
        <f t="shared" si="5"/>
        <v>0</v>
      </c>
      <c r="F339" s="153">
        <v>0</v>
      </c>
      <c r="G339" s="154">
        <v>0</v>
      </c>
      <c r="H339" s="156">
        <v>0</v>
      </c>
      <c r="I339" s="287">
        <v>0</v>
      </c>
    </row>
    <row r="340" spans="2:9" ht="0" hidden="1" customHeight="1" x14ac:dyDescent="0.2">
      <c r="B340" s="11" t="s">
        <v>460</v>
      </c>
      <c r="C340" s="94" t="s">
        <v>461</v>
      </c>
      <c r="D340" s="292" t="str">
        <f>$D$12</f>
        <v>year 2022</v>
      </c>
      <c r="E340" s="271">
        <f t="shared" si="5"/>
        <v>0</v>
      </c>
      <c r="F340" s="149">
        <v>0</v>
      </c>
      <c r="G340" s="150">
        <v>0</v>
      </c>
      <c r="H340" s="156">
        <v>0</v>
      </c>
      <c r="I340" s="287">
        <v>0</v>
      </c>
    </row>
    <row r="341" spans="2:9" ht="0" hidden="1" customHeight="1" x14ac:dyDescent="0.2">
      <c r="C341" s="71"/>
      <c r="D341" s="293" t="str">
        <f>$D$13</f>
        <v>year 2021</v>
      </c>
      <c r="E341" s="273">
        <f t="shared" si="5"/>
        <v>0</v>
      </c>
      <c r="F341" s="153">
        <v>0</v>
      </c>
      <c r="G341" s="154">
        <v>0</v>
      </c>
      <c r="H341" s="156">
        <v>0</v>
      </c>
      <c r="I341" s="287">
        <v>0</v>
      </c>
    </row>
    <row r="342" spans="2:9" ht="0" hidden="1" customHeight="1" x14ac:dyDescent="0.2">
      <c r="B342" s="11" t="s">
        <v>462</v>
      </c>
      <c r="C342" s="94" t="s">
        <v>463</v>
      </c>
      <c r="D342" s="292" t="str">
        <f>$D$12</f>
        <v>year 2022</v>
      </c>
      <c r="E342" s="271">
        <f t="shared" si="5"/>
        <v>0</v>
      </c>
      <c r="F342" s="149">
        <v>0</v>
      </c>
      <c r="G342" s="150">
        <v>0</v>
      </c>
      <c r="H342" s="156">
        <v>0</v>
      </c>
      <c r="I342" s="287">
        <v>0</v>
      </c>
    </row>
    <row r="343" spans="2:9" ht="0" hidden="1" customHeight="1" x14ac:dyDescent="0.2">
      <c r="C343" s="71"/>
      <c r="D343" s="293" t="str">
        <f>$D$13</f>
        <v>year 2021</v>
      </c>
      <c r="E343" s="273">
        <f t="shared" si="5"/>
        <v>0</v>
      </c>
      <c r="F343" s="153">
        <v>0</v>
      </c>
      <c r="G343" s="154">
        <v>0</v>
      </c>
      <c r="H343" s="156">
        <v>0</v>
      </c>
      <c r="I343" s="287">
        <v>0</v>
      </c>
    </row>
    <row r="344" spans="2:9" ht="0" hidden="1" customHeight="1" x14ac:dyDescent="0.2">
      <c r="B344" s="11" t="s">
        <v>464</v>
      </c>
      <c r="C344" s="94" t="s">
        <v>465</v>
      </c>
      <c r="D344" s="292" t="str">
        <f>$D$12</f>
        <v>year 2022</v>
      </c>
      <c r="E344" s="271">
        <f t="shared" si="5"/>
        <v>0</v>
      </c>
      <c r="F344" s="149">
        <v>0</v>
      </c>
      <c r="G344" s="150">
        <v>0</v>
      </c>
      <c r="H344" s="156">
        <v>0</v>
      </c>
      <c r="I344" s="287">
        <v>0</v>
      </c>
    </row>
    <row r="345" spans="2:9" ht="0" hidden="1" customHeight="1" x14ac:dyDescent="0.2">
      <c r="C345" s="71"/>
      <c r="D345" s="293" t="str">
        <f>$D$13</f>
        <v>year 2021</v>
      </c>
      <c r="E345" s="273">
        <f t="shared" si="5"/>
        <v>0</v>
      </c>
      <c r="F345" s="153">
        <v>0</v>
      </c>
      <c r="G345" s="154">
        <v>0</v>
      </c>
      <c r="H345" s="156">
        <v>0</v>
      </c>
      <c r="I345" s="287">
        <v>0</v>
      </c>
    </row>
    <row r="346" spans="2:9" ht="0" hidden="1" customHeight="1" x14ac:dyDescent="0.2">
      <c r="B346" s="11" t="s">
        <v>466</v>
      </c>
      <c r="C346" s="94" t="s">
        <v>467</v>
      </c>
      <c r="D346" s="292" t="str">
        <f>$D$12</f>
        <v>year 2022</v>
      </c>
      <c r="E346" s="271">
        <f t="shared" si="5"/>
        <v>0</v>
      </c>
      <c r="F346" s="149">
        <v>0</v>
      </c>
      <c r="G346" s="150">
        <v>0</v>
      </c>
      <c r="H346" s="156">
        <v>0</v>
      </c>
      <c r="I346" s="287">
        <v>0</v>
      </c>
    </row>
    <row r="347" spans="2:9" ht="0" hidden="1" customHeight="1" x14ac:dyDescent="0.2">
      <c r="C347" s="71"/>
      <c r="D347" s="293" t="str">
        <f>$D$13</f>
        <v>year 2021</v>
      </c>
      <c r="E347" s="273">
        <f t="shared" si="5"/>
        <v>0</v>
      </c>
      <c r="F347" s="153">
        <v>0</v>
      </c>
      <c r="G347" s="154">
        <v>0</v>
      </c>
      <c r="H347" s="156">
        <v>0</v>
      </c>
      <c r="I347" s="287">
        <v>0</v>
      </c>
    </row>
    <row r="348" spans="2:9" ht="0" hidden="1" customHeight="1" x14ac:dyDescent="0.2">
      <c r="B348" s="11" t="s">
        <v>468</v>
      </c>
      <c r="C348" s="94" t="s">
        <v>469</v>
      </c>
      <c r="D348" s="292" t="str">
        <f>$D$12</f>
        <v>year 2022</v>
      </c>
      <c r="E348" s="271">
        <f t="shared" si="5"/>
        <v>0</v>
      </c>
      <c r="F348" s="149">
        <v>0</v>
      </c>
      <c r="G348" s="150">
        <v>0</v>
      </c>
      <c r="H348" s="156">
        <v>0</v>
      </c>
      <c r="I348" s="287">
        <v>0</v>
      </c>
    </row>
    <row r="349" spans="2:9" ht="0" hidden="1" customHeight="1" x14ac:dyDescent="0.2">
      <c r="C349" s="71"/>
      <c r="D349" s="293" t="str">
        <f>$D$13</f>
        <v>year 2021</v>
      </c>
      <c r="E349" s="273">
        <f t="shared" si="5"/>
        <v>0</v>
      </c>
      <c r="F349" s="153">
        <v>0</v>
      </c>
      <c r="G349" s="154">
        <v>0</v>
      </c>
      <c r="H349" s="156">
        <v>0</v>
      </c>
      <c r="I349" s="287">
        <v>0</v>
      </c>
    </row>
    <row r="350" spans="2:9" ht="0" hidden="1" customHeight="1" x14ac:dyDescent="0.2">
      <c r="B350" s="11" t="s">
        <v>470</v>
      </c>
      <c r="C350" s="94" t="s">
        <v>471</v>
      </c>
      <c r="D350" s="292" t="str">
        <f>$D$12</f>
        <v>year 2022</v>
      </c>
      <c r="E350" s="271">
        <f t="shared" si="5"/>
        <v>0</v>
      </c>
      <c r="F350" s="149">
        <v>0</v>
      </c>
      <c r="G350" s="150">
        <v>0</v>
      </c>
      <c r="H350" s="156">
        <v>0</v>
      </c>
      <c r="I350" s="287">
        <v>0</v>
      </c>
    </row>
    <row r="351" spans="2:9" ht="0" hidden="1" customHeight="1" x14ac:dyDescent="0.2">
      <c r="C351" s="71"/>
      <c r="D351" s="293" t="str">
        <f>$D$13</f>
        <v>year 2021</v>
      </c>
      <c r="E351" s="273">
        <f t="shared" si="5"/>
        <v>0</v>
      </c>
      <c r="F351" s="153">
        <v>0</v>
      </c>
      <c r="G351" s="154">
        <v>0</v>
      </c>
      <c r="H351" s="156">
        <v>0</v>
      </c>
      <c r="I351" s="287">
        <v>0</v>
      </c>
    </row>
    <row r="352" spans="2:9" ht="0" hidden="1" customHeight="1" x14ac:dyDescent="0.2">
      <c r="B352" s="11" t="s">
        <v>130</v>
      </c>
      <c r="C352" s="94" t="s">
        <v>472</v>
      </c>
      <c r="D352" s="292" t="str">
        <f>$D$12</f>
        <v>year 2022</v>
      </c>
      <c r="E352" s="271">
        <f t="shared" si="5"/>
        <v>0</v>
      </c>
      <c r="F352" s="149">
        <v>0</v>
      </c>
      <c r="G352" s="150">
        <v>0</v>
      </c>
      <c r="H352" s="156">
        <v>0</v>
      </c>
      <c r="I352" s="287">
        <v>0</v>
      </c>
    </row>
    <row r="353" spans="2:9" ht="0" hidden="1" customHeight="1" x14ac:dyDescent="0.2">
      <c r="C353" s="71"/>
      <c r="D353" s="293" t="str">
        <f>$D$13</f>
        <v>year 2021</v>
      </c>
      <c r="E353" s="273">
        <f t="shared" si="5"/>
        <v>0</v>
      </c>
      <c r="F353" s="153">
        <v>0</v>
      </c>
      <c r="G353" s="154">
        <v>0</v>
      </c>
      <c r="H353" s="156">
        <v>0</v>
      </c>
      <c r="I353" s="287">
        <v>0</v>
      </c>
    </row>
    <row r="354" spans="2:9" ht="0" hidden="1" customHeight="1" x14ac:dyDescent="0.2">
      <c r="B354" s="11" t="s">
        <v>132</v>
      </c>
      <c r="C354" s="94" t="s">
        <v>473</v>
      </c>
      <c r="D354" s="292" t="str">
        <f>$D$12</f>
        <v>year 2022</v>
      </c>
      <c r="E354" s="271">
        <f t="shared" si="5"/>
        <v>0</v>
      </c>
      <c r="F354" s="149">
        <v>0</v>
      </c>
      <c r="G354" s="150">
        <v>0</v>
      </c>
      <c r="H354" s="156">
        <v>0</v>
      </c>
      <c r="I354" s="287">
        <v>0</v>
      </c>
    </row>
    <row r="355" spans="2:9" ht="0" hidden="1" customHeight="1" x14ac:dyDescent="0.2">
      <c r="C355" s="71"/>
      <c r="D355" s="293" t="str">
        <f>$D$13</f>
        <v>year 2021</v>
      </c>
      <c r="E355" s="273">
        <f t="shared" si="5"/>
        <v>0</v>
      </c>
      <c r="F355" s="153">
        <v>0</v>
      </c>
      <c r="G355" s="154">
        <v>0</v>
      </c>
      <c r="H355" s="156">
        <v>0</v>
      </c>
      <c r="I355" s="287">
        <v>0</v>
      </c>
    </row>
    <row r="356" spans="2:9" ht="0" hidden="1" customHeight="1" x14ac:dyDescent="0.2">
      <c r="B356" s="11" t="s">
        <v>474</v>
      </c>
      <c r="C356" s="94" t="s">
        <v>475</v>
      </c>
      <c r="D356" s="292" t="str">
        <f>$D$12</f>
        <v>year 2022</v>
      </c>
      <c r="E356" s="271">
        <f t="shared" si="5"/>
        <v>0</v>
      </c>
      <c r="F356" s="149">
        <v>0</v>
      </c>
      <c r="G356" s="150">
        <v>0</v>
      </c>
      <c r="H356" s="156">
        <v>0</v>
      </c>
      <c r="I356" s="287">
        <v>0</v>
      </c>
    </row>
    <row r="357" spans="2:9" ht="0" hidden="1" customHeight="1" x14ac:dyDescent="0.2">
      <c r="C357" s="71"/>
      <c r="D357" s="293" t="str">
        <f>$D$13</f>
        <v>year 2021</v>
      </c>
      <c r="E357" s="273">
        <f t="shared" si="5"/>
        <v>0</v>
      </c>
      <c r="F357" s="153">
        <v>0</v>
      </c>
      <c r="G357" s="154">
        <v>0</v>
      </c>
      <c r="H357" s="156">
        <v>0</v>
      </c>
      <c r="I357" s="287">
        <v>0</v>
      </c>
    </row>
    <row r="358" spans="2:9" ht="0" hidden="1" customHeight="1" x14ac:dyDescent="0.2">
      <c r="B358" s="11" t="s">
        <v>134</v>
      </c>
      <c r="C358" s="94" t="s">
        <v>131</v>
      </c>
      <c r="D358" s="292" t="str">
        <f>$D$12</f>
        <v>year 2022</v>
      </c>
      <c r="E358" s="271">
        <f t="shared" si="5"/>
        <v>0</v>
      </c>
      <c r="F358" s="149">
        <v>0</v>
      </c>
      <c r="G358" s="150">
        <v>0</v>
      </c>
      <c r="H358" s="156">
        <v>0</v>
      </c>
      <c r="I358" s="287">
        <v>0</v>
      </c>
    </row>
    <row r="359" spans="2:9" ht="0" hidden="1" customHeight="1" x14ac:dyDescent="0.2">
      <c r="C359" s="71"/>
      <c r="D359" s="293" t="str">
        <f>$D$13</f>
        <v>year 2021</v>
      </c>
      <c r="E359" s="273">
        <f t="shared" si="5"/>
        <v>0</v>
      </c>
      <c r="F359" s="153">
        <v>0</v>
      </c>
      <c r="G359" s="154">
        <v>0</v>
      </c>
      <c r="H359" s="156">
        <v>0</v>
      </c>
      <c r="I359" s="287">
        <v>0</v>
      </c>
    </row>
    <row r="360" spans="2:9" ht="0" hidden="1" customHeight="1" x14ac:dyDescent="0.2">
      <c r="B360" s="11" t="s">
        <v>476</v>
      </c>
      <c r="C360" s="94" t="s">
        <v>133</v>
      </c>
      <c r="D360" s="292" t="str">
        <f>$D$12</f>
        <v>year 2022</v>
      </c>
      <c r="E360" s="271">
        <f t="shared" si="5"/>
        <v>0</v>
      </c>
      <c r="F360" s="149">
        <v>0</v>
      </c>
      <c r="G360" s="150">
        <v>0</v>
      </c>
      <c r="H360" s="156">
        <v>0</v>
      </c>
      <c r="I360" s="287">
        <v>0</v>
      </c>
    </row>
    <row r="361" spans="2:9" ht="0" hidden="1" customHeight="1" x14ac:dyDescent="0.2">
      <c r="C361" s="71"/>
      <c r="D361" s="293" t="str">
        <f>$D$13</f>
        <v>year 2021</v>
      </c>
      <c r="E361" s="273">
        <f t="shared" si="5"/>
        <v>0</v>
      </c>
      <c r="F361" s="153">
        <v>0</v>
      </c>
      <c r="G361" s="154">
        <v>0</v>
      </c>
      <c r="H361" s="156">
        <v>0</v>
      </c>
      <c r="I361" s="287">
        <v>0</v>
      </c>
    </row>
    <row r="362" spans="2:9" ht="0" hidden="1" customHeight="1" x14ac:dyDescent="0.2">
      <c r="B362" s="11" t="s">
        <v>477</v>
      </c>
      <c r="C362" s="94" t="s">
        <v>478</v>
      </c>
      <c r="D362" s="292" t="str">
        <f>$D$12</f>
        <v>year 2022</v>
      </c>
      <c r="E362" s="271">
        <f t="shared" si="5"/>
        <v>0</v>
      </c>
      <c r="F362" s="149">
        <v>0</v>
      </c>
      <c r="G362" s="150">
        <v>0</v>
      </c>
      <c r="H362" s="156">
        <v>0</v>
      </c>
      <c r="I362" s="287">
        <v>0</v>
      </c>
    </row>
    <row r="363" spans="2:9" ht="0" hidden="1" customHeight="1" x14ac:dyDescent="0.2">
      <c r="C363" s="71"/>
      <c r="D363" s="293" t="str">
        <f>$D$13</f>
        <v>year 2021</v>
      </c>
      <c r="E363" s="273">
        <f t="shared" si="5"/>
        <v>0</v>
      </c>
      <c r="F363" s="153">
        <v>0</v>
      </c>
      <c r="G363" s="154">
        <v>0</v>
      </c>
      <c r="H363" s="156">
        <v>0</v>
      </c>
      <c r="I363" s="287">
        <v>0</v>
      </c>
    </row>
    <row r="364" spans="2:9" ht="0" hidden="1" customHeight="1" x14ac:dyDescent="0.2">
      <c r="B364" s="11" t="s">
        <v>479</v>
      </c>
      <c r="C364" s="94" t="s">
        <v>480</v>
      </c>
      <c r="D364" s="292" t="str">
        <f>$D$12</f>
        <v>year 2022</v>
      </c>
      <c r="E364" s="271">
        <f t="shared" si="5"/>
        <v>0</v>
      </c>
      <c r="F364" s="149">
        <v>0</v>
      </c>
      <c r="G364" s="150">
        <v>0</v>
      </c>
      <c r="H364" s="156">
        <v>0</v>
      </c>
      <c r="I364" s="287">
        <v>0</v>
      </c>
    </row>
    <row r="365" spans="2:9" ht="0" hidden="1" customHeight="1" x14ac:dyDescent="0.2">
      <c r="C365" s="71"/>
      <c r="D365" s="293" t="str">
        <f>$D$13</f>
        <v>year 2021</v>
      </c>
      <c r="E365" s="273">
        <f t="shared" si="5"/>
        <v>0</v>
      </c>
      <c r="F365" s="153">
        <v>0</v>
      </c>
      <c r="G365" s="154">
        <v>0</v>
      </c>
      <c r="H365" s="156">
        <v>0</v>
      </c>
      <c r="I365" s="287">
        <v>0</v>
      </c>
    </row>
    <row r="366" spans="2:9" ht="0" hidden="1" customHeight="1" x14ac:dyDescent="0.2">
      <c r="B366" s="11" t="s">
        <v>481</v>
      </c>
      <c r="C366" s="94" t="s">
        <v>482</v>
      </c>
      <c r="D366" s="292" t="str">
        <f>$D$12</f>
        <v>year 2022</v>
      </c>
      <c r="E366" s="271">
        <f t="shared" si="5"/>
        <v>0</v>
      </c>
      <c r="F366" s="149">
        <v>0</v>
      </c>
      <c r="G366" s="150">
        <v>0</v>
      </c>
      <c r="H366" s="156">
        <v>0</v>
      </c>
      <c r="I366" s="287">
        <v>0</v>
      </c>
    </row>
    <row r="367" spans="2:9" ht="0" hidden="1" customHeight="1" x14ac:dyDescent="0.2">
      <c r="C367" s="71"/>
      <c r="D367" s="293" t="str">
        <f>$D$13</f>
        <v>year 2021</v>
      </c>
      <c r="E367" s="273">
        <f t="shared" si="5"/>
        <v>0</v>
      </c>
      <c r="F367" s="153">
        <v>0</v>
      </c>
      <c r="G367" s="154">
        <v>0</v>
      </c>
      <c r="H367" s="156">
        <v>0</v>
      </c>
      <c r="I367" s="287">
        <v>0</v>
      </c>
    </row>
    <row r="368" spans="2:9" ht="0" hidden="1" customHeight="1" x14ac:dyDescent="0.2">
      <c r="B368" s="11" t="s">
        <v>483</v>
      </c>
      <c r="C368" s="94" t="s">
        <v>135</v>
      </c>
      <c r="D368" s="292" t="str">
        <f>$D$12</f>
        <v>year 2022</v>
      </c>
      <c r="E368" s="271">
        <f t="shared" si="5"/>
        <v>0</v>
      </c>
      <c r="F368" s="149">
        <v>0</v>
      </c>
      <c r="G368" s="150">
        <v>0</v>
      </c>
      <c r="H368" s="156">
        <v>0</v>
      </c>
      <c r="I368" s="287">
        <v>0</v>
      </c>
    </row>
    <row r="369" spans="2:9" ht="0" hidden="1" customHeight="1" x14ac:dyDescent="0.2">
      <c r="C369" s="71"/>
      <c r="D369" s="293" t="str">
        <f>$D$13</f>
        <v>year 2021</v>
      </c>
      <c r="E369" s="273">
        <f t="shared" si="5"/>
        <v>0</v>
      </c>
      <c r="F369" s="153">
        <v>0</v>
      </c>
      <c r="G369" s="154">
        <v>0</v>
      </c>
      <c r="H369" s="156">
        <v>0</v>
      </c>
      <c r="I369" s="287">
        <v>0</v>
      </c>
    </row>
    <row r="370" spans="2:9" ht="0" hidden="1" customHeight="1" x14ac:dyDescent="0.2">
      <c r="B370" s="11" t="s">
        <v>484</v>
      </c>
      <c r="C370" s="94" t="s">
        <v>485</v>
      </c>
      <c r="D370" s="292" t="str">
        <f>$D$12</f>
        <v>year 2022</v>
      </c>
      <c r="E370" s="271">
        <f t="shared" si="5"/>
        <v>0</v>
      </c>
      <c r="F370" s="149">
        <v>0</v>
      </c>
      <c r="G370" s="150">
        <v>0</v>
      </c>
      <c r="H370" s="156">
        <v>0</v>
      </c>
      <c r="I370" s="287">
        <v>0</v>
      </c>
    </row>
    <row r="371" spans="2:9" ht="0" hidden="1" customHeight="1" x14ac:dyDescent="0.2">
      <c r="C371" s="71"/>
      <c r="D371" s="293" t="str">
        <f>$D$13</f>
        <v>year 2021</v>
      </c>
      <c r="E371" s="273">
        <f t="shared" si="5"/>
        <v>0</v>
      </c>
      <c r="F371" s="153">
        <v>0</v>
      </c>
      <c r="G371" s="154">
        <v>0</v>
      </c>
      <c r="H371" s="156">
        <v>0</v>
      </c>
      <c r="I371" s="287">
        <v>0</v>
      </c>
    </row>
    <row r="372" spans="2:9" ht="0" hidden="1" customHeight="1" x14ac:dyDescent="0.2">
      <c r="B372" s="11" t="s">
        <v>486</v>
      </c>
      <c r="C372" s="94" t="s">
        <v>487</v>
      </c>
      <c r="D372" s="292" t="str">
        <f>$D$12</f>
        <v>year 2022</v>
      </c>
      <c r="E372" s="271">
        <f t="shared" si="5"/>
        <v>0</v>
      </c>
      <c r="F372" s="149">
        <v>0</v>
      </c>
      <c r="G372" s="150">
        <v>0</v>
      </c>
      <c r="H372" s="156">
        <v>0</v>
      </c>
      <c r="I372" s="287">
        <v>0</v>
      </c>
    </row>
    <row r="373" spans="2:9" ht="0" hidden="1" customHeight="1" x14ac:dyDescent="0.2">
      <c r="C373" s="71"/>
      <c r="D373" s="293" t="str">
        <f>$D$13</f>
        <v>year 2021</v>
      </c>
      <c r="E373" s="273">
        <f t="shared" si="5"/>
        <v>0</v>
      </c>
      <c r="F373" s="153">
        <v>0</v>
      </c>
      <c r="G373" s="154">
        <v>0</v>
      </c>
      <c r="H373" s="156">
        <v>0</v>
      </c>
      <c r="I373" s="287">
        <v>0</v>
      </c>
    </row>
    <row r="374" spans="2:9" ht="0" hidden="1" customHeight="1" x14ac:dyDescent="0.2">
      <c r="B374" s="11" t="s">
        <v>488</v>
      </c>
      <c r="C374" s="94" t="s">
        <v>489</v>
      </c>
      <c r="D374" s="292" t="str">
        <f>$D$12</f>
        <v>year 2022</v>
      </c>
      <c r="E374" s="271">
        <f t="shared" si="5"/>
        <v>0</v>
      </c>
      <c r="F374" s="149">
        <v>0</v>
      </c>
      <c r="G374" s="150">
        <v>0</v>
      </c>
      <c r="H374" s="156">
        <v>0</v>
      </c>
      <c r="I374" s="287">
        <v>0</v>
      </c>
    </row>
    <row r="375" spans="2:9" ht="0" hidden="1" customHeight="1" x14ac:dyDescent="0.2">
      <c r="C375" s="71"/>
      <c r="D375" s="293" t="str">
        <f>$D$13</f>
        <v>year 2021</v>
      </c>
      <c r="E375" s="273">
        <f t="shared" si="5"/>
        <v>0</v>
      </c>
      <c r="F375" s="153">
        <v>0</v>
      </c>
      <c r="G375" s="154">
        <v>0</v>
      </c>
      <c r="H375" s="156">
        <v>0</v>
      </c>
      <c r="I375" s="287">
        <v>0</v>
      </c>
    </row>
    <row r="376" spans="2:9" ht="0" hidden="1" customHeight="1" x14ac:dyDescent="0.2">
      <c r="B376" s="11" t="s">
        <v>490</v>
      </c>
      <c r="C376" s="94" t="s">
        <v>491</v>
      </c>
      <c r="D376" s="292" t="str">
        <f>$D$12</f>
        <v>year 2022</v>
      </c>
      <c r="E376" s="271">
        <f t="shared" si="5"/>
        <v>0</v>
      </c>
      <c r="F376" s="149">
        <v>0</v>
      </c>
      <c r="G376" s="150">
        <v>0</v>
      </c>
      <c r="H376" s="156">
        <v>0</v>
      </c>
      <c r="I376" s="287">
        <v>0</v>
      </c>
    </row>
    <row r="377" spans="2:9" ht="0" hidden="1" customHeight="1" x14ac:dyDescent="0.2">
      <c r="C377" s="71"/>
      <c r="D377" s="293" t="str">
        <f>$D$13</f>
        <v>year 2021</v>
      </c>
      <c r="E377" s="273">
        <f t="shared" si="5"/>
        <v>0</v>
      </c>
      <c r="F377" s="153">
        <v>0</v>
      </c>
      <c r="G377" s="154">
        <v>0</v>
      </c>
      <c r="H377" s="156">
        <v>0</v>
      </c>
      <c r="I377" s="287">
        <v>0</v>
      </c>
    </row>
    <row r="378" spans="2:9" ht="0" hidden="1" customHeight="1" x14ac:dyDescent="0.2">
      <c r="B378" s="11" t="s">
        <v>492</v>
      </c>
      <c r="C378" s="94" t="s">
        <v>129</v>
      </c>
      <c r="D378" s="292" t="str">
        <f>$D$12</f>
        <v>year 2022</v>
      </c>
      <c r="E378" s="271">
        <f t="shared" si="5"/>
        <v>0</v>
      </c>
      <c r="F378" s="149">
        <v>0</v>
      </c>
      <c r="G378" s="150">
        <v>0</v>
      </c>
      <c r="H378" s="156">
        <v>0</v>
      </c>
      <c r="I378" s="287">
        <v>0</v>
      </c>
    </row>
    <row r="379" spans="2:9" ht="0" hidden="1" customHeight="1" x14ac:dyDescent="0.2">
      <c r="C379" s="71"/>
      <c r="D379" s="293" t="str">
        <f>$D$13</f>
        <v>year 2021</v>
      </c>
      <c r="E379" s="273">
        <f t="shared" si="5"/>
        <v>0</v>
      </c>
      <c r="F379" s="153">
        <v>0</v>
      </c>
      <c r="G379" s="154">
        <v>0</v>
      </c>
      <c r="H379" s="156">
        <v>0</v>
      </c>
      <c r="I379" s="287">
        <v>0</v>
      </c>
    </row>
    <row r="380" spans="2:9" ht="0" hidden="1" customHeight="1" x14ac:dyDescent="0.2">
      <c r="B380" s="11" t="s">
        <v>493</v>
      </c>
      <c r="C380" s="94" t="s">
        <v>149</v>
      </c>
      <c r="D380" s="292" t="str">
        <f>$D$12</f>
        <v>year 2022</v>
      </c>
      <c r="E380" s="271">
        <f t="shared" si="5"/>
        <v>0</v>
      </c>
      <c r="F380" s="149">
        <v>0</v>
      </c>
      <c r="G380" s="150">
        <v>0</v>
      </c>
      <c r="H380" s="156">
        <v>0</v>
      </c>
      <c r="I380" s="287">
        <v>0</v>
      </c>
    </row>
    <row r="381" spans="2:9" ht="0" hidden="1" customHeight="1" x14ac:dyDescent="0.2">
      <c r="C381" s="71"/>
      <c r="D381" s="293" t="str">
        <f>$D$13</f>
        <v>year 2021</v>
      </c>
      <c r="E381" s="273">
        <f t="shared" si="5"/>
        <v>0</v>
      </c>
      <c r="F381" s="153">
        <v>0</v>
      </c>
      <c r="G381" s="154">
        <v>0</v>
      </c>
      <c r="H381" s="156">
        <v>0</v>
      </c>
      <c r="I381" s="287">
        <v>0</v>
      </c>
    </row>
    <row r="382" spans="2:9" ht="0" hidden="1" customHeight="1" x14ac:dyDescent="0.2">
      <c r="B382" s="11" t="s">
        <v>494</v>
      </c>
      <c r="C382" s="94" t="s">
        <v>495</v>
      </c>
      <c r="D382" s="292" t="str">
        <f>$D$12</f>
        <v>year 2022</v>
      </c>
      <c r="E382" s="271">
        <f t="shared" si="5"/>
        <v>0</v>
      </c>
      <c r="F382" s="149">
        <v>0</v>
      </c>
      <c r="G382" s="150">
        <v>0</v>
      </c>
      <c r="H382" s="156">
        <v>0</v>
      </c>
      <c r="I382" s="287">
        <v>0</v>
      </c>
    </row>
    <row r="383" spans="2:9" ht="0" hidden="1" customHeight="1" x14ac:dyDescent="0.2">
      <c r="C383" s="71"/>
      <c r="D383" s="293" t="str">
        <f>$D$13</f>
        <v>year 2021</v>
      </c>
      <c r="E383" s="273">
        <f t="shared" si="5"/>
        <v>0</v>
      </c>
      <c r="F383" s="153">
        <v>0</v>
      </c>
      <c r="G383" s="154">
        <v>0</v>
      </c>
      <c r="H383" s="156">
        <v>0</v>
      </c>
      <c r="I383" s="287">
        <v>0</v>
      </c>
    </row>
    <row r="384" spans="2:9" ht="0" hidden="1" customHeight="1" x14ac:dyDescent="0.2">
      <c r="B384" s="11" t="s">
        <v>496</v>
      </c>
      <c r="C384" s="94" t="s">
        <v>497</v>
      </c>
      <c r="D384" s="292" t="str">
        <f>$D$12</f>
        <v>year 2022</v>
      </c>
      <c r="E384" s="271">
        <f t="shared" si="5"/>
        <v>0</v>
      </c>
      <c r="F384" s="149">
        <v>0</v>
      </c>
      <c r="G384" s="150">
        <v>0</v>
      </c>
      <c r="H384" s="156">
        <v>0</v>
      </c>
      <c r="I384" s="287">
        <v>0</v>
      </c>
    </row>
    <row r="385" spans="2:9" ht="0" hidden="1" customHeight="1" x14ac:dyDescent="0.2">
      <c r="C385" s="71"/>
      <c r="D385" s="293" t="str">
        <f>$D$13</f>
        <v>year 2021</v>
      </c>
      <c r="E385" s="273">
        <f t="shared" si="5"/>
        <v>0</v>
      </c>
      <c r="F385" s="153">
        <v>0</v>
      </c>
      <c r="G385" s="154">
        <v>0</v>
      </c>
      <c r="H385" s="156">
        <v>0</v>
      </c>
      <c r="I385" s="287">
        <v>0</v>
      </c>
    </row>
    <row r="386" spans="2:9" ht="0" hidden="1" customHeight="1" x14ac:dyDescent="0.2">
      <c r="B386" s="11" t="s">
        <v>498</v>
      </c>
      <c r="C386" s="94" t="s">
        <v>499</v>
      </c>
      <c r="D386" s="292" t="str">
        <f>$D$12</f>
        <v>year 2022</v>
      </c>
      <c r="E386" s="271">
        <f t="shared" si="5"/>
        <v>0</v>
      </c>
      <c r="F386" s="149">
        <v>0</v>
      </c>
      <c r="G386" s="150">
        <v>0</v>
      </c>
      <c r="H386" s="156">
        <v>0</v>
      </c>
      <c r="I386" s="287">
        <v>0</v>
      </c>
    </row>
    <row r="387" spans="2:9" ht="0" hidden="1" customHeight="1" x14ac:dyDescent="0.2">
      <c r="C387" s="71"/>
      <c r="D387" s="293" t="str">
        <f>$D$13</f>
        <v>year 2021</v>
      </c>
      <c r="E387" s="273">
        <f t="shared" si="5"/>
        <v>0</v>
      </c>
      <c r="F387" s="153">
        <v>0</v>
      </c>
      <c r="G387" s="154">
        <v>0</v>
      </c>
      <c r="H387" s="156">
        <v>0</v>
      </c>
      <c r="I387" s="287">
        <v>0</v>
      </c>
    </row>
    <row r="388" spans="2:9" ht="0" hidden="1" customHeight="1" x14ac:dyDescent="0.2">
      <c r="B388" s="11" t="s">
        <v>500</v>
      </c>
      <c r="C388" s="94" t="s">
        <v>501</v>
      </c>
      <c r="D388" s="292" t="str">
        <f>$D$12</f>
        <v>year 2022</v>
      </c>
      <c r="E388" s="271">
        <f t="shared" si="5"/>
        <v>0</v>
      </c>
      <c r="F388" s="149">
        <v>0</v>
      </c>
      <c r="G388" s="150">
        <v>0</v>
      </c>
      <c r="H388" s="156">
        <v>0</v>
      </c>
      <c r="I388" s="287">
        <v>0</v>
      </c>
    </row>
    <row r="389" spans="2:9" ht="0" hidden="1" customHeight="1" x14ac:dyDescent="0.2">
      <c r="C389" s="71"/>
      <c r="D389" s="293" t="str">
        <f>$D$13</f>
        <v>year 2021</v>
      </c>
      <c r="E389" s="273">
        <f t="shared" si="5"/>
        <v>0</v>
      </c>
      <c r="F389" s="153">
        <v>0</v>
      </c>
      <c r="G389" s="154">
        <v>0</v>
      </c>
      <c r="H389" s="156">
        <v>0</v>
      </c>
      <c r="I389" s="287">
        <v>0</v>
      </c>
    </row>
    <row r="390" spans="2:9" ht="0" hidden="1" customHeight="1" x14ac:dyDescent="0.2">
      <c r="B390" s="11" t="s">
        <v>502</v>
      </c>
      <c r="C390" s="94" t="s">
        <v>503</v>
      </c>
      <c r="D390" s="292" t="str">
        <f>$D$12</f>
        <v>year 2022</v>
      </c>
      <c r="E390" s="271">
        <f t="shared" si="5"/>
        <v>0</v>
      </c>
      <c r="F390" s="149">
        <v>0</v>
      </c>
      <c r="G390" s="150">
        <v>0</v>
      </c>
      <c r="H390" s="156">
        <v>0</v>
      </c>
      <c r="I390" s="287">
        <v>0</v>
      </c>
    </row>
    <row r="391" spans="2:9" ht="0" hidden="1" customHeight="1" x14ac:dyDescent="0.2">
      <c r="C391" s="71"/>
      <c r="D391" s="293" t="str">
        <f>$D$13</f>
        <v>year 2021</v>
      </c>
      <c r="E391" s="273">
        <f t="shared" si="5"/>
        <v>0</v>
      </c>
      <c r="F391" s="153">
        <v>0</v>
      </c>
      <c r="G391" s="154">
        <v>0</v>
      </c>
      <c r="H391" s="156">
        <v>0</v>
      </c>
      <c r="I391" s="287">
        <v>0</v>
      </c>
    </row>
    <row r="392" spans="2:9" ht="0" hidden="1" customHeight="1" x14ac:dyDescent="0.2">
      <c r="B392" s="11" t="s">
        <v>504</v>
      </c>
      <c r="C392" s="94" t="s">
        <v>505</v>
      </c>
      <c r="D392" s="292" t="str">
        <f>$D$12</f>
        <v>year 2022</v>
      </c>
      <c r="E392" s="271">
        <f t="shared" si="5"/>
        <v>0</v>
      </c>
      <c r="F392" s="149">
        <v>0</v>
      </c>
      <c r="G392" s="150">
        <v>0</v>
      </c>
      <c r="H392" s="156">
        <v>0</v>
      </c>
      <c r="I392" s="287">
        <v>0</v>
      </c>
    </row>
    <row r="393" spans="2:9" ht="0" hidden="1" customHeight="1" x14ac:dyDescent="0.2">
      <c r="C393" s="71"/>
      <c r="D393" s="293" t="str">
        <f>$D$13</f>
        <v>year 2021</v>
      </c>
      <c r="E393" s="273">
        <f t="shared" si="5"/>
        <v>0</v>
      </c>
      <c r="F393" s="153">
        <v>0</v>
      </c>
      <c r="G393" s="154">
        <v>0</v>
      </c>
      <c r="H393" s="156">
        <v>0</v>
      </c>
      <c r="I393" s="287">
        <v>0</v>
      </c>
    </row>
    <row r="394" spans="2:9" ht="0" hidden="1" customHeight="1" x14ac:dyDescent="0.2">
      <c r="B394" s="11" t="s">
        <v>136</v>
      </c>
      <c r="C394" s="94" t="s">
        <v>506</v>
      </c>
      <c r="D394" s="292" t="str">
        <f>$D$12</f>
        <v>year 2022</v>
      </c>
      <c r="E394" s="271">
        <f t="shared" si="5"/>
        <v>0</v>
      </c>
      <c r="F394" s="149">
        <v>0</v>
      </c>
      <c r="G394" s="150">
        <v>0</v>
      </c>
      <c r="H394" s="156">
        <v>0</v>
      </c>
      <c r="I394" s="287">
        <v>0</v>
      </c>
    </row>
    <row r="395" spans="2:9" ht="0" hidden="1" customHeight="1" x14ac:dyDescent="0.2">
      <c r="C395" s="71"/>
      <c r="D395" s="293" t="str">
        <f>$D$13</f>
        <v>year 2021</v>
      </c>
      <c r="E395" s="273">
        <f t="shared" si="5"/>
        <v>0</v>
      </c>
      <c r="F395" s="153">
        <v>0</v>
      </c>
      <c r="G395" s="154">
        <v>0</v>
      </c>
      <c r="H395" s="156">
        <v>0</v>
      </c>
      <c r="I395" s="287">
        <v>0</v>
      </c>
    </row>
    <row r="396" spans="2:9" ht="0" hidden="1" customHeight="1" x14ac:dyDescent="0.2">
      <c r="B396" s="11" t="s">
        <v>507</v>
      </c>
      <c r="C396" s="94" t="s">
        <v>508</v>
      </c>
      <c r="D396" s="292" t="str">
        <f>$D$12</f>
        <v>year 2022</v>
      </c>
      <c r="E396" s="271">
        <f t="shared" ref="E396:E433" si="6">SUM(F396:G396)</f>
        <v>0</v>
      </c>
      <c r="F396" s="149">
        <v>0</v>
      </c>
      <c r="G396" s="150">
        <v>0</v>
      </c>
      <c r="H396" s="156">
        <v>0</v>
      </c>
      <c r="I396" s="287">
        <v>0</v>
      </c>
    </row>
    <row r="397" spans="2:9" ht="0" hidden="1" customHeight="1" x14ac:dyDescent="0.2">
      <c r="C397" s="71"/>
      <c r="D397" s="293" t="str">
        <f>$D$13</f>
        <v>year 2021</v>
      </c>
      <c r="E397" s="273">
        <f t="shared" si="6"/>
        <v>0</v>
      </c>
      <c r="F397" s="153">
        <v>0</v>
      </c>
      <c r="G397" s="154">
        <v>0</v>
      </c>
      <c r="H397" s="156">
        <v>0</v>
      </c>
      <c r="I397" s="287">
        <v>0</v>
      </c>
    </row>
    <row r="398" spans="2:9" ht="0" hidden="1" customHeight="1" x14ac:dyDescent="0.2">
      <c r="B398" s="11" t="s">
        <v>509</v>
      </c>
      <c r="C398" s="94" t="s">
        <v>510</v>
      </c>
      <c r="D398" s="292" t="str">
        <f>$D$12</f>
        <v>year 2022</v>
      </c>
      <c r="E398" s="271">
        <f t="shared" si="6"/>
        <v>0</v>
      </c>
      <c r="F398" s="149">
        <v>0</v>
      </c>
      <c r="G398" s="150">
        <v>0</v>
      </c>
      <c r="H398" s="156">
        <v>0</v>
      </c>
      <c r="I398" s="287">
        <v>0</v>
      </c>
    </row>
    <row r="399" spans="2:9" ht="0" hidden="1" customHeight="1" x14ac:dyDescent="0.2">
      <c r="C399" s="71"/>
      <c r="D399" s="293" t="str">
        <f>$D$13</f>
        <v>year 2021</v>
      </c>
      <c r="E399" s="273">
        <f t="shared" si="6"/>
        <v>0</v>
      </c>
      <c r="F399" s="153">
        <v>0</v>
      </c>
      <c r="G399" s="154">
        <v>0</v>
      </c>
      <c r="H399" s="156">
        <v>0</v>
      </c>
      <c r="I399" s="287">
        <v>0</v>
      </c>
    </row>
    <row r="400" spans="2:9" ht="0" hidden="1" customHeight="1" x14ac:dyDescent="0.2">
      <c r="B400" s="11" t="s">
        <v>511</v>
      </c>
      <c r="C400" s="94" t="s">
        <v>512</v>
      </c>
      <c r="D400" s="292" t="str">
        <f>$D$12</f>
        <v>year 2022</v>
      </c>
      <c r="E400" s="271">
        <f t="shared" si="6"/>
        <v>0</v>
      </c>
      <c r="F400" s="149">
        <v>0</v>
      </c>
      <c r="G400" s="150">
        <v>0</v>
      </c>
      <c r="H400" s="156">
        <v>0</v>
      </c>
      <c r="I400" s="287">
        <v>0</v>
      </c>
    </row>
    <row r="401" spans="2:9" ht="0" hidden="1" customHeight="1" x14ac:dyDescent="0.2">
      <c r="C401" s="71"/>
      <c r="D401" s="293" t="str">
        <f>$D$13</f>
        <v>year 2021</v>
      </c>
      <c r="E401" s="273">
        <f t="shared" si="6"/>
        <v>0</v>
      </c>
      <c r="F401" s="153">
        <v>0</v>
      </c>
      <c r="G401" s="154">
        <v>0</v>
      </c>
      <c r="H401" s="156">
        <v>0</v>
      </c>
      <c r="I401" s="287">
        <v>0</v>
      </c>
    </row>
    <row r="402" spans="2:9" ht="0" hidden="1" customHeight="1" x14ac:dyDescent="0.2">
      <c r="B402" s="11" t="s">
        <v>513</v>
      </c>
      <c r="C402" s="94" t="s">
        <v>514</v>
      </c>
      <c r="D402" s="292" t="str">
        <f>$D$12</f>
        <v>year 2022</v>
      </c>
      <c r="E402" s="271">
        <f t="shared" si="6"/>
        <v>0</v>
      </c>
      <c r="F402" s="149">
        <v>0</v>
      </c>
      <c r="G402" s="150">
        <v>0</v>
      </c>
      <c r="H402" s="156">
        <v>0</v>
      </c>
      <c r="I402" s="287">
        <v>0</v>
      </c>
    </row>
    <row r="403" spans="2:9" ht="0" hidden="1" customHeight="1" x14ac:dyDescent="0.2">
      <c r="C403" s="71"/>
      <c r="D403" s="293" t="str">
        <f>$D$13</f>
        <v>year 2021</v>
      </c>
      <c r="E403" s="273">
        <f t="shared" si="6"/>
        <v>0</v>
      </c>
      <c r="F403" s="153">
        <v>0</v>
      </c>
      <c r="G403" s="154">
        <v>0</v>
      </c>
      <c r="H403" s="156">
        <v>0</v>
      </c>
      <c r="I403" s="287">
        <v>0</v>
      </c>
    </row>
    <row r="404" spans="2:9" ht="0" hidden="1" customHeight="1" x14ac:dyDescent="0.2">
      <c r="B404" s="11" t="s">
        <v>515</v>
      </c>
      <c r="C404" s="94" t="s">
        <v>516</v>
      </c>
      <c r="D404" s="292" t="str">
        <f>$D$12</f>
        <v>year 2022</v>
      </c>
      <c r="E404" s="271">
        <f t="shared" si="6"/>
        <v>0</v>
      </c>
      <c r="F404" s="149">
        <v>0</v>
      </c>
      <c r="G404" s="150">
        <v>0</v>
      </c>
      <c r="H404" s="156">
        <v>0</v>
      </c>
      <c r="I404" s="287">
        <v>0</v>
      </c>
    </row>
    <row r="405" spans="2:9" ht="0" hidden="1" customHeight="1" x14ac:dyDescent="0.2">
      <c r="C405" s="71"/>
      <c r="D405" s="293" t="str">
        <f>$D$13</f>
        <v>year 2021</v>
      </c>
      <c r="E405" s="273">
        <f t="shared" si="6"/>
        <v>0</v>
      </c>
      <c r="F405" s="153">
        <v>0</v>
      </c>
      <c r="G405" s="154">
        <v>0</v>
      </c>
      <c r="H405" s="156">
        <v>0</v>
      </c>
      <c r="I405" s="287">
        <v>0</v>
      </c>
    </row>
    <row r="406" spans="2:9" ht="0" hidden="1" customHeight="1" x14ac:dyDescent="0.2">
      <c r="B406" s="11" t="s">
        <v>517</v>
      </c>
      <c r="C406" s="94" t="s">
        <v>518</v>
      </c>
      <c r="D406" s="292" t="str">
        <f>$D$12</f>
        <v>year 2022</v>
      </c>
      <c r="E406" s="271">
        <f t="shared" si="6"/>
        <v>0</v>
      </c>
      <c r="F406" s="149">
        <v>0</v>
      </c>
      <c r="G406" s="150">
        <v>0</v>
      </c>
      <c r="H406" s="156">
        <v>0</v>
      </c>
      <c r="I406" s="287">
        <v>0</v>
      </c>
    </row>
    <row r="407" spans="2:9" ht="0" hidden="1" customHeight="1" x14ac:dyDescent="0.2">
      <c r="C407" s="71"/>
      <c r="D407" s="293" t="str">
        <f>$D$13</f>
        <v>year 2021</v>
      </c>
      <c r="E407" s="273">
        <f t="shared" si="6"/>
        <v>0</v>
      </c>
      <c r="F407" s="153">
        <v>0</v>
      </c>
      <c r="G407" s="154">
        <v>0</v>
      </c>
      <c r="H407" s="156">
        <v>0</v>
      </c>
      <c r="I407" s="287">
        <v>0</v>
      </c>
    </row>
    <row r="408" spans="2:9" ht="0" hidden="1" customHeight="1" x14ac:dyDescent="0.2">
      <c r="B408" s="11" t="s">
        <v>138</v>
      </c>
      <c r="C408" s="94" t="s">
        <v>519</v>
      </c>
      <c r="D408" s="292" t="str">
        <f>$D$12</f>
        <v>year 2022</v>
      </c>
      <c r="E408" s="271">
        <f t="shared" si="6"/>
        <v>0</v>
      </c>
      <c r="F408" s="149">
        <v>0</v>
      </c>
      <c r="G408" s="150">
        <v>0</v>
      </c>
      <c r="H408" s="156">
        <v>0</v>
      </c>
      <c r="I408" s="287">
        <v>0</v>
      </c>
    </row>
    <row r="409" spans="2:9" ht="0" hidden="1" customHeight="1" x14ac:dyDescent="0.2">
      <c r="C409" s="71"/>
      <c r="D409" s="293" t="str">
        <f>$D$13</f>
        <v>year 2021</v>
      </c>
      <c r="E409" s="273">
        <f t="shared" si="6"/>
        <v>0</v>
      </c>
      <c r="F409" s="153">
        <v>0</v>
      </c>
      <c r="G409" s="154">
        <v>0</v>
      </c>
      <c r="H409" s="156">
        <v>0</v>
      </c>
      <c r="I409" s="287">
        <v>0</v>
      </c>
    </row>
    <row r="410" spans="2:9" ht="0" hidden="1" customHeight="1" x14ac:dyDescent="0.2">
      <c r="B410" s="11" t="s">
        <v>520</v>
      </c>
      <c r="C410" s="94" t="s">
        <v>521</v>
      </c>
      <c r="D410" s="292" t="str">
        <f>$D$12</f>
        <v>year 2022</v>
      </c>
      <c r="E410" s="271">
        <f t="shared" si="6"/>
        <v>0</v>
      </c>
      <c r="F410" s="149">
        <v>0</v>
      </c>
      <c r="G410" s="150">
        <v>0</v>
      </c>
      <c r="H410" s="156">
        <v>0</v>
      </c>
      <c r="I410" s="287">
        <v>0</v>
      </c>
    </row>
    <row r="411" spans="2:9" ht="0" hidden="1" customHeight="1" x14ac:dyDescent="0.2">
      <c r="C411" s="71"/>
      <c r="D411" s="293" t="str">
        <f>$D$13</f>
        <v>year 2021</v>
      </c>
      <c r="E411" s="273">
        <f t="shared" si="6"/>
        <v>0</v>
      </c>
      <c r="F411" s="153">
        <v>0</v>
      </c>
      <c r="G411" s="154">
        <v>0</v>
      </c>
      <c r="H411" s="156">
        <v>0</v>
      </c>
      <c r="I411" s="287">
        <v>0</v>
      </c>
    </row>
    <row r="412" spans="2:9" ht="0" hidden="1" customHeight="1" x14ac:dyDescent="0.2">
      <c r="B412" s="11" t="s">
        <v>154</v>
      </c>
      <c r="C412" s="94" t="s">
        <v>522</v>
      </c>
      <c r="D412" s="292" t="str">
        <f>$D$12</f>
        <v>year 2022</v>
      </c>
      <c r="E412" s="271">
        <f t="shared" si="6"/>
        <v>0</v>
      </c>
      <c r="F412" s="149">
        <v>0</v>
      </c>
      <c r="G412" s="150">
        <v>0</v>
      </c>
      <c r="H412" s="156">
        <v>0</v>
      </c>
      <c r="I412" s="287">
        <v>0</v>
      </c>
    </row>
    <row r="413" spans="2:9" ht="0" hidden="1" customHeight="1" x14ac:dyDescent="0.2">
      <c r="C413" s="71"/>
      <c r="D413" s="293" t="str">
        <f>$D$13</f>
        <v>year 2021</v>
      </c>
      <c r="E413" s="273">
        <f t="shared" si="6"/>
        <v>0</v>
      </c>
      <c r="F413" s="153">
        <v>0</v>
      </c>
      <c r="G413" s="154">
        <v>0</v>
      </c>
      <c r="H413" s="156">
        <v>0</v>
      </c>
      <c r="I413" s="287">
        <v>0</v>
      </c>
    </row>
    <row r="414" spans="2:9" ht="0" hidden="1" customHeight="1" x14ac:dyDescent="0.2">
      <c r="B414" s="11" t="s">
        <v>523</v>
      </c>
      <c r="C414" s="94" t="s">
        <v>155</v>
      </c>
      <c r="D414" s="292" t="str">
        <f>$D$12</f>
        <v>year 2022</v>
      </c>
      <c r="E414" s="271">
        <f t="shared" si="6"/>
        <v>0</v>
      </c>
      <c r="F414" s="149">
        <v>0</v>
      </c>
      <c r="G414" s="150">
        <v>0</v>
      </c>
      <c r="H414" s="156">
        <v>0</v>
      </c>
      <c r="I414" s="287">
        <v>0</v>
      </c>
    </row>
    <row r="415" spans="2:9" ht="0" hidden="1" customHeight="1" x14ac:dyDescent="0.2">
      <c r="C415" s="71"/>
      <c r="D415" s="293" t="str">
        <f>$D$13</f>
        <v>year 2021</v>
      </c>
      <c r="E415" s="273">
        <f t="shared" si="6"/>
        <v>0</v>
      </c>
      <c r="F415" s="153">
        <v>0</v>
      </c>
      <c r="G415" s="154">
        <v>0</v>
      </c>
      <c r="H415" s="156">
        <v>0</v>
      </c>
      <c r="I415" s="287">
        <v>0</v>
      </c>
    </row>
    <row r="416" spans="2:9" ht="0" hidden="1" customHeight="1" x14ac:dyDescent="0.2">
      <c r="B416" s="11" t="s">
        <v>524</v>
      </c>
      <c r="C416" s="94" t="s">
        <v>525</v>
      </c>
      <c r="D416" s="292" t="str">
        <f>$D$12</f>
        <v>year 2022</v>
      </c>
      <c r="E416" s="271">
        <f t="shared" si="6"/>
        <v>0</v>
      </c>
      <c r="F416" s="149">
        <v>0</v>
      </c>
      <c r="G416" s="150">
        <v>0</v>
      </c>
      <c r="H416" s="156">
        <v>0</v>
      </c>
      <c r="I416" s="287">
        <v>0</v>
      </c>
    </row>
    <row r="417" spans="2:9" ht="0" hidden="1" customHeight="1" x14ac:dyDescent="0.2">
      <c r="C417" s="71"/>
      <c r="D417" s="293" t="str">
        <f>$D$13</f>
        <v>year 2021</v>
      </c>
      <c r="E417" s="273">
        <f t="shared" si="6"/>
        <v>0</v>
      </c>
      <c r="F417" s="153">
        <v>0</v>
      </c>
      <c r="G417" s="154">
        <v>0</v>
      </c>
      <c r="H417" s="156">
        <v>0</v>
      </c>
      <c r="I417" s="287">
        <v>0</v>
      </c>
    </row>
    <row r="418" spans="2:9" ht="0" hidden="1" customHeight="1" x14ac:dyDescent="0.2">
      <c r="B418" s="11" t="s">
        <v>526</v>
      </c>
      <c r="C418" s="94" t="s">
        <v>527</v>
      </c>
      <c r="D418" s="292" t="str">
        <f>$D$12</f>
        <v>year 2022</v>
      </c>
      <c r="E418" s="271">
        <f t="shared" si="6"/>
        <v>0</v>
      </c>
      <c r="F418" s="149">
        <v>0</v>
      </c>
      <c r="G418" s="150">
        <v>0</v>
      </c>
      <c r="H418" s="156">
        <v>0</v>
      </c>
      <c r="I418" s="287">
        <v>0</v>
      </c>
    </row>
    <row r="419" spans="2:9" ht="0" hidden="1" customHeight="1" x14ac:dyDescent="0.2">
      <c r="C419" s="71"/>
      <c r="D419" s="293" t="str">
        <f>$D$13</f>
        <v>year 2021</v>
      </c>
      <c r="E419" s="273">
        <f t="shared" si="6"/>
        <v>0</v>
      </c>
      <c r="F419" s="153">
        <v>0</v>
      </c>
      <c r="G419" s="154">
        <v>0</v>
      </c>
      <c r="H419" s="156">
        <v>0</v>
      </c>
      <c r="I419" s="287">
        <v>0</v>
      </c>
    </row>
    <row r="420" spans="2:9" ht="0" hidden="1" customHeight="1" x14ac:dyDescent="0.2">
      <c r="B420" s="11" t="s">
        <v>528</v>
      </c>
      <c r="C420" s="94" t="s">
        <v>529</v>
      </c>
      <c r="D420" s="292" t="str">
        <f>$D$12</f>
        <v>year 2022</v>
      </c>
      <c r="E420" s="271">
        <f t="shared" si="6"/>
        <v>0</v>
      </c>
      <c r="F420" s="149">
        <v>0</v>
      </c>
      <c r="G420" s="150">
        <v>0</v>
      </c>
      <c r="H420" s="156">
        <v>0</v>
      </c>
      <c r="I420" s="287">
        <v>0</v>
      </c>
    </row>
    <row r="421" spans="2:9" ht="0" hidden="1" customHeight="1" x14ac:dyDescent="0.2">
      <c r="C421" s="71"/>
      <c r="D421" s="293" t="str">
        <f>$D$13</f>
        <v>year 2021</v>
      </c>
      <c r="E421" s="273">
        <f t="shared" si="6"/>
        <v>0</v>
      </c>
      <c r="F421" s="153">
        <v>0</v>
      </c>
      <c r="G421" s="154">
        <v>0</v>
      </c>
      <c r="H421" s="156">
        <v>0</v>
      </c>
      <c r="I421" s="287">
        <v>0</v>
      </c>
    </row>
    <row r="422" spans="2:9" ht="0" hidden="1" customHeight="1" x14ac:dyDescent="0.2">
      <c r="B422" s="11" t="s">
        <v>530</v>
      </c>
      <c r="C422" s="94" t="s">
        <v>531</v>
      </c>
      <c r="D422" s="292" t="str">
        <f>$D$12</f>
        <v>year 2022</v>
      </c>
      <c r="E422" s="271">
        <f t="shared" si="6"/>
        <v>0</v>
      </c>
      <c r="F422" s="149">
        <v>0</v>
      </c>
      <c r="G422" s="150">
        <v>0</v>
      </c>
      <c r="H422" s="156">
        <v>0</v>
      </c>
      <c r="I422" s="287">
        <v>0</v>
      </c>
    </row>
    <row r="423" spans="2:9" ht="0" hidden="1" customHeight="1" x14ac:dyDescent="0.2">
      <c r="C423" s="71"/>
      <c r="D423" s="293" t="str">
        <f>$D$13</f>
        <v>year 2021</v>
      </c>
      <c r="E423" s="273">
        <f t="shared" si="6"/>
        <v>0</v>
      </c>
      <c r="F423" s="153">
        <v>0</v>
      </c>
      <c r="G423" s="154">
        <v>0</v>
      </c>
      <c r="H423" s="156">
        <v>0</v>
      </c>
      <c r="I423" s="287">
        <v>0</v>
      </c>
    </row>
    <row r="424" spans="2:9" ht="0" hidden="1" customHeight="1" x14ac:dyDescent="0.2">
      <c r="B424" s="11" t="s">
        <v>532</v>
      </c>
      <c r="C424" s="94" t="s">
        <v>533</v>
      </c>
      <c r="D424" s="292" t="str">
        <f>$D$12</f>
        <v>year 2022</v>
      </c>
      <c r="E424" s="271">
        <f t="shared" si="6"/>
        <v>0</v>
      </c>
      <c r="F424" s="149">
        <v>0</v>
      </c>
      <c r="G424" s="150">
        <v>0</v>
      </c>
      <c r="H424" s="156">
        <v>0</v>
      </c>
      <c r="I424" s="287">
        <v>0</v>
      </c>
    </row>
    <row r="425" spans="2:9" ht="0" hidden="1" customHeight="1" x14ac:dyDescent="0.2">
      <c r="C425" s="71"/>
      <c r="D425" s="293" t="str">
        <f>$D$13</f>
        <v>year 2021</v>
      </c>
      <c r="E425" s="273">
        <f t="shared" si="6"/>
        <v>0</v>
      </c>
      <c r="F425" s="153">
        <v>0</v>
      </c>
      <c r="G425" s="154">
        <v>0</v>
      </c>
      <c r="H425" s="156">
        <v>0</v>
      </c>
      <c r="I425" s="287">
        <v>0</v>
      </c>
    </row>
    <row r="426" spans="2:9" ht="0" hidden="1" customHeight="1" x14ac:dyDescent="0.2">
      <c r="B426" s="11" t="s">
        <v>534</v>
      </c>
      <c r="C426" s="94" t="s">
        <v>535</v>
      </c>
      <c r="D426" s="292" t="str">
        <f>$D$12</f>
        <v>year 2022</v>
      </c>
      <c r="E426" s="271">
        <f t="shared" si="6"/>
        <v>0</v>
      </c>
      <c r="F426" s="149">
        <v>0</v>
      </c>
      <c r="G426" s="150">
        <v>0</v>
      </c>
      <c r="H426" s="156">
        <v>0</v>
      </c>
      <c r="I426" s="287">
        <v>0</v>
      </c>
    </row>
    <row r="427" spans="2:9" ht="0" hidden="1" customHeight="1" x14ac:dyDescent="0.2">
      <c r="C427" s="71"/>
      <c r="D427" s="293" t="str">
        <f>$D$13</f>
        <v>year 2021</v>
      </c>
      <c r="E427" s="273">
        <f t="shared" si="6"/>
        <v>0</v>
      </c>
      <c r="F427" s="153">
        <v>0</v>
      </c>
      <c r="G427" s="154">
        <v>0</v>
      </c>
      <c r="H427" s="156">
        <v>0</v>
      </c>
      <c r="I427" s="287">
        <v>0</v>
      </c>
    </row>
    <row r="428" spans="2:9" ht="0" hidden="1" customHeight="1" x14ac:dyDescent="0.2">
      <c r="B428" s="11" t="s">
        <v>536</v>
      </c>
      <c r="C428" s="94" t="s">
        <v>537</v>
      </c>
      <c r="D428" s="292" t="str">
        <f>$D$12</f>
        <v>year 2022</v>
      </c>
      <c r="E428" s="271">
        <f t="shared" si="6"/>
        <v>0</v>
      </c>
      <c r="F428" s="149">
        <v>0</v>
      </c>
      <c r="G428" s="150">
        <v>0</v>
      </c>
      <c r="H428" s="156">
        <v>0</v>
      </c>
      <c r="I428" s="287">
        <v>0</v>
      </c>
    </row>
    <row r="429" spans="2:9" ht="0" hidden="1" customHeight="1" x14ac:dyDescent="0.2">
      <c r="C429" s="71"/>
      <c r="D429" s="293" t="str">
        <f>$D$13</f>
        <v>year 2021</v>
      </c>
      <c r="E429" s="273">
        <f t="shared" si="6"/>
        <v>0</v>
      </c>
      <c r="F429" s="153">
        <v>0</v>
      </c>
      <c r="G429" s="154">
        <v>0</v>
      </c>
      <c r="H429" s="156">
        <v>0</v>
      </c>
      <c r="I429" s="287">
        <v>0</v>
      </c>
    </row>
    <row r="430" spans="2:9" ht="0" hidden="1" customHeight="1" x14ac:dyDescent="0.2">
      <c r="B430" s="11" t="s">
        <v>538</v>
      </c>
      <c r="C430" s="94" t="s">
        <v>539</v>
      </c>
      <c r="D430" s="292" t="str">
        <f>$D$12</f>
        <v>year 2022</v>
      </c>
      <c r="E430" s="271">
        <f t="shared" si="6"/>
        <v>0</v>
      </c>
      <c r="F430" s="149">
        <v>0</v>
      </c>
      <c r="G430" s="150">
        <v>0</v>
      </c>
      <c r="H430" s="156">
        <v>0</v>
      </c>
      <c r="I430" s="287">
        <v>0</v>
      </c>
    </row>
    <row r="431" spans="2:9" ht="0" hidden="1" customHeight="1" x14ac:dyDescent="0.2">
      <c r="C431" s="71"/>
      <c r="D431" s="293" t="str">
        <f>$D$13</f>
        <v>year 2021</v>
      </c>
      <c r="E431" s="273">
        <f t="shared" si="6"/>
        <v>0</v>
      </c>
      <c r="F431" s="153">
        <v>0</v>
      </c>
      <c r="G431" s="154">
        <v>0</v>
      </c>
      <c r="H431" s="156">
        <v>0</v>
      </c>
      <c r="I431" s="287">
        <v>0</v>
      </c>
    </row>
    <row r="432" spans="2:9" ht="0" hidden="1" customHeight="1" x14ac:dyDescent="0.2">
      <c r="C432" s="94" t="s">
        <v>540</v>
      </c>
      <c r="D432" s="292" t="str">
        <f>$D$12</f>
        <v>year 2022</v>
      </c>
      <c r="E432" s="271">
        <f t="shared" si="6"/>
        <v>0</v>
      </c>
      <c r="F432" s="149">
        <v>0</v>
      </c>
      <c r="G432" s="150">
        <v>0</v>
      </c>
      <c r="H432" s="156">
        <v>0</v>
      </c>
      <c r="I432" s="287">
        <v>0</v>
      </c>
    </row>
    <row r="433" spans="3:9" ht="0" hidden="1" customHeight="1" x14ac:dyDescent="0.2">
      <c r="C433" s="294"/>
      <c r="D433" s="295" t="str">
        <f>$D$13</f>
        <v>year 2021</v>
      </c>
      <c r="E433" s="275">
        <f t="shared" si="6"/>
        <v>0</v>
      </c>
      <c r="F433" s="333">
        <v>0</v>
      </c>
      <c r="G433" s="334">
        <v>0</v>
      </c>
      <c r="H433" s="288">
        <v>0</v>
      </c>
      <c r="I433" s="289">
        <v>0</v>
      </c>
    </row>
    <row r="434" spans="3:9" ht="12.75" customHeight="1" x14ac:dyDescent="0.2"/>
    <row r="435" spans="3:9" ht="12.75" customHeight="1" x14ac:dyDescent="0.2">
      <c r="C435" s="52" t="str">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86" customWidth="1"/>
    <col min="2" max="2" width="11.5703125" style="11" hidden="1" customWidth="1"/>
    <col min="3" max="3" width="22.7109375" style="386" customWidth="1"/>
    <col min="4" max="4" width="8.7109375" style="386" customWidth="1"/>
    <col min="5" max="5" width="20.7109375" style="386" customWidth="1"/>
    <col min="6" max="7" width="19.7109375" style="386" customWidth="1"/>
    <col min="8" max="257" width="11.42578125" style="386" customWidth="1"/>
    <col min="258" max="1025" width="11.42578125" style="390" customWidth="1"/>
  </cols>
  <sheetData>
    <row r="1" spans="2:11" ht="5.0999999999999996" customHeight="1" x14ac:dyDescent="0.2"/>
    <row r="2" spans="2:11" ht="12.75" customHeight="1" x14ac:dyDescent="0.2">
      <c r="C2" s="11" t="s">
        <v>541</v>
      </c>
    </row>
    <row r="3" spans="2:11" ht="12.75" customHeight="1" x14ac:dyDescent="0.2"/>
    <row r="4" spans="2:11" ht="12.75" customHeight="1" x14ac:dyDescent="0.2">
      <c r="C4" s="487" t="s">
        <v>542</v>
      </c>
      <c r="D4" s="446"/>
      <c r="E4" s="446"/>
      <c r="F4" s="446"/>
      <c r="G4" s="446"/>
      <c r="H4" s="77"/>
      <c r="K4" s="77"/>
    </row>
    <row r="5" spans="2:11" ht="21.75" customHeight="1" x14ac:dyDescent="0.2">
      <c r="C5" s="464" t="s">
        <v>543</v>
      </c>
      <c r="D5" s="446"/>
      <c r="E5" s="446"/>
      <c r="F5" s="446"/>
      <c r="G5" s="446"/>
      <c r="H5" s="77"/>
      <c r="K5" s="77"/>
    </row>
    <row r="6" spans="2:11" ht="15" customHeight="1" x14ac:dyDescent="0.2">
      <c r="C6" s="396" t="str">
        <f>UebInstitutQuartal</f>
        <v>Q3 2022</v>
      </c>
      <c r="D6" s="101"/>
      <c r="E6" s="101"/>
      <c r="F6" s="77"/>
      <c r="G6" s="77"/>
      <c r="H6" s="77"/>
      <c r="K6" s="77"/>
    </row>
    <row r="7" spans="2:11" ht="12.75" customHeight="1" x14ac:dyDescent="0.2">
      <c r="C7" s="36"/>
      <c r="D7" s="36"/>
      <c r="E7" s="36"/>
    </row>
    <row r="8" spans="2:11" ht="15" customHeight="1" x14ac:dyDescent="0.2">
      <c r="C8" s="36"/>
      <c r="D8" s="36"/>
      <c r="E8" s="374"/>
      <c r="F8" s="488" t="s">
        <v>544</v>
      </c>
      <c r="G8" s="489" t="s">
        <v>70</v>
      </c>
    </row>
    <row r="9" spans="2:11" ht="21.95" customHeight="1" x14ac:dyDescent="0.2">
      <c r="C9" s="36"/>
      <c r="D9" s="36"/>
      <c r="E9" s="375" t="s">
        <v>49</v>
      </c>
      <c r="F9" s="482"/>
      <c r="G9" s="485"/>
    </row>
    <row r="10" spans="2:11" ht="12.75" customHeight="1" x14ac:dyDescent="0.2">
      <c r="C10" s="36"/>
      <c r="D10" s="36"/>
      <c r="E10" s="376"/>
      <c r="F10" s="483"/>
      <c r="G10" s="486"/>
    </row>
    <row r="11" spans="2:11" ht="12.75" customHeight="1" x14ac:dyDescent="0.2">
      <c r="C11" s="296" t="s">
        <v>83</v>
      </c>
      <c r="D11" s="297" t="str">
        <f>AktQuartal</f>
        <v>Q3</v>
      </c>
      <c r="E11" s="282" t="str">
        <f>Einheit_Waehrung</f>
        <v>€ mn.</v>
      </c>
      <c r="F11" s="283" t="str">
        <f>E11</f>
        <v>€ mn.</v>
      </c>
      <c r="G11" s="284" t="str">
        <f>E11</f>
        <v>€ mn.</v>
      </c>
    </row>
    <row r="12" spans="2:11" ht="12.75" customHeight="1" x14ac:dyDescent="0.2">
      <c r="B12" s="11" t="s">
        <v>84</v>
      </c>
      <c r="C12" s="94" t="s">
        <v>85</v>
      </c>
      <c r="D12" s="292" t="str">
        <f>"year "&amp;AktJahr</f>
        <v>year 2022</v>
      </c>
      <c r="E12" s="271">
        <v>0</v>
      </c>
      <c r="F12" s="151">
        <v>0</v>
      </c>
      <c r="G12" s="285">
        <v>0</v>
      </c>
    </row>
    <row r="13" spans="2:11" ht="12.75" customHeight="1" x14ac:dyDescent="0.2">
      <c r="C13" s="71"/>
      <c r="D13" s="293" t="str">
        <f>"year "&amp;(AktJahr-1)</f>
        <v>year 2021</v>
      </c>
      <c r="E13" s="273">
        <v>0</v>
      </c>
      <c r="F13" s="155">
        <v>0</v>
      </c>
      <c r="G13" s="286">
        <v>0</v>
      </c>
    </row>
    <row r="14" spans="2:11" ht="12.75" customHeight="1" x14ac:dyDescent="0.2">
      <c r="B14" s="11" t="s">
        <v>86</v>
      </c>
      <c r="C14" s="94" t="s">
        <v>87</v>
      </c>
      <c r="D14" s="292" t="str">
        <f>$D$12</f>
        <v>year 2022</v>
      </c>
      <c r="E14" s="271">
        <v>0</v>
      </c>
      <c r="F14" s="156">
        <v>0</v>
      </c>
      <c r="G14" s="287">
        <v>0</v>
      </c>
    </row>
    <row r="15" spans="2:11" ht="12.75" customHeight="1" x14ac:dyDescent="0.2">
      <c r="C15" s="294"/>
      <c r="D15" s="295" t="str">
        <f>$D$13</f>
        <v>year 2021</v>
      </c>
      <c r="E15" s="275">
        <v>0</v>
      </c>
      <c r="F15" s="288">
        <v>0</v>
      </c>
      <c r="G15" s="289">
        <v>0</v>
      </c>
    </row>
    <row r="16" spans="2:11" ht="0" hidden="1" customHeight="1" x14ac:dyDescent="0.2">
      <c r="B16" s="11" t="s">
        <v>191</v>
      </c>
      <c r="C16" s="290" t="s">
        <v>192</v>
      </c>
      <c r="D16" s="291" t="str">
        <f>$D$12</f>
        <v>year 2022</v>
      </c>
      <c r="E16" s="279">
        <v>0</v>
      </c>
      <c r="F16" s="280">
        <v>0</v>
      </c>
      <c r="G16" s="281">
        <v>0</v>
      </c>
    </row>
    <row r="17" spans="2:7" ht="0" hidden="1" customHeight="1" x14ac:dyDescent="0.2">
      <c r="C17" s="71"/>
      <c r="D17" s="70" t="str">
        <f>$D$13</f>
        <v>year 2021</v>
      </c>
      <c r="E17" s="152">
        <v>0</v>
      </c>
      <c r="F17" s="156">
        <v>0</v>
      </c>
      <c r="G17" s="157">
        <v>0</v>
      </c>
    </row>
    <row r="18" spans="2:7" ht="0" hidden="1" customHeight="1" x14ac:dyDescent="0.2">
      <c r="B18" s="11" t="s">
        <v>193</v>
      </c>
      <c r="C18" s="94" t="s">
        <v>194</v>
      </c>
      <c r="D18" s="95" t="str">
        <f>$D$12</f>
        <v>year 2022</v>
      </c>
      <c r="E18" s="148">
        <v>0</v>
      </c>
      <c r="F18" s="156">
        <v>0</v>
      </c>
      <c r="G18" s="157">
        <v>0</v>
      </c>
    </row>
    <row r="19" spans="2:7" ht="0" hidden="1" customHeight="1" x14ac:dyDescent="0.2">
      <c r="C19" s="71"/>
      <c r="D19" s="70" t="str">
        <f>$D$13</f>
        <v>year 2021</v>
      </c>
      <c r="E19" s="152">
        <v>0</v>
      </c>
      <c r="F19" s="156">
        <v>0</v>
      </c>
      <c r="G19" s="157">
        <v>0</v>
      </c>
    </row>
    <row r="20" spans="2:7" ht="0" hidden="1" customHeight="1" x14ac:dyDescent="0.2">
      <c r="B20" s="11" t="s">
        <v>195</v>
      </c>
      <c r="C20" s="94" t="s">
        <v>196</v>
      </c>
      <c r="D20" s="95" t="str">
        <f>$D$12</f>
        <v>year 2022</v>
      </c>
      <c r="E20" s="148">
        <v>0</v>
      </c>
      <c r="F20" s="156">
        <v>0</v>
      </c>
      <c r="G20" s="157">
        <v>0</v>
      </c>
    </row>
    <row r="21" spans="2:7" ht="0" hidden="1" customHeight="1" x14ac:dyDescent="0.2">
      <c r="C21" s="71"/>
      <c r="D21" s="70" t="str">
        <f>$D$13</f>
        <v>year 2021</v>
      </c>
      <c r="E21" s="152">
        <v>0</v>
      </c>
      <c r="F21" s="156">
        <v>0</v>
      </c>
      <c r="G21" s="157">
        <v>0</v>
      </c>
    </row>
    <row r="22" spans="2:7" ht="0" hidden="1" customHeight="1" x14ac:dyDescent="0.2">
      <c r="B22" s="11" t="s">
        <v>197</v>
      </c>
      <c r="C22" s="94" t="s">
        <v>198</v>
      </c>
      <c r="D22" s="95" t="str">
        <f>$D$12</f>
        <v>year 2022</v>
      </c>
      <c r="E22" s="148">
        <v>0</v>
      </c>
      <c r="F22" s="156">
        <v>0</v>
      </c>
      <c r="G22" s="157">
        <v>0</v>
      </c>
    </row>
    <row r="23" spans="2:7" ht="0" hidden="1" customHeight="1" x14ac:dyDescent="0.2">
      <c r="C23" s="71"/>
      <c r="D23" s="70" t="str">
        <f>$D$13</f>
        <v>year 2021</v>
      </c>
      <c r="E23" s="152">
        <v>0</v>
      </c>
      <c r="F23" s="156">
        <v>0</v>
      </c>
      <c r="G23" s="157">
        <v>0</v>
      </c>
    </row>
    <row r="24" spans="2:7" ht="0" hidden="1" customHeight="1" x14ac:dyDescent="0.2">
      <c r="B24" s="11" t="s">
        <v>199</v>
      </c>
      <c r="C24" s="94" t="s">
        <v>200</v>
      </c>
      <c r="D24" s="95" t="str">
        <f>$D$12</f>
        <v>year 2022</v>
      </c>
      <c r="E24" s="148">
        <v>0</v>
      </c>
      <c r="F24" s="156">
        <v>0</v>
      </c>
      <c r="G24" s="157">
        <v>0</v>
      </c>
    </row>
    <row r="25" spans="2:7" ht="0" hidden="1" customHeight="1" x14ac:dyDescent="0.2">
      <c r="C25" s="71"/>
      <c r="D25" s="70" t="str">
        <f>$D$13</f>
        <v>year 2021</v>
      </c>
      <c r="E25" s="152">
        <v>0</v>
      </c>
      <c r="F25" s="156">
        <v>0</v>
      </c>
      <c r="G25" s="157">
        <v>0</v>
      </c>
    </row>
    <row r="26" spans="2:7" ht="0" hidden="1" customHeight="1" x14ac:dyDescent="0.2">
      <c r="B26" s="11" t="s">
        <v>201</v>
      </c>
      <c r="C26" s="94" t="s">
        <v>202</v>
      </c>
      <c r="D26" s="95" t="str">
        <f>$D$12</f>
        <v>year 2022</v>
      </c>
      <c r="E26" s="148">
        <v>0</v>
      </c>
      <c r="F26" s="156">
        <v>0</v>
      </c>
      <c r="G26" s="157">
        <v>0</v>
      </c>
    </row>
    <row r="27" spans="2:7" ht="0" hidden="1" customHeight="1" x14ac:dyDescent="0.2">
      <c r="C27" s="71"/>
      <c r="D27" s="70" t="str">
        <f>$D$13</f>
        <v>year 2021</v>
      </c>
      <c r="E27" s="152">
        <v>0</v>
      </c>
      <c r="F27" s="156">
        <v>0</v>
      </c>
      <c r="G27" s="157">
        <v>0</v>
      </c>
    </row>
    <row r="28" spans="2:7" ht="0" hidden="1" customHeight="1" x14ac:dyDescent="0.2">
      <c r="B28" s="11" t="s">
        <v>203</v>
      </c>
      <c r="C28" s="94" t="s">
        <v>204</v>
      </c>
      <c r="D28" s="95" t="str">
        <f>$D$12</f>
        <v>year 2022</v>
      </c>
      <c r="E28" s="148">
        <v>0</v>
      </c>
      <c r="F28" s="156">
        <v>0</v>
      </c>
      <c r="G28" s="157">
        <v>0</v>
      </c>
    </row>
    <row r="29" spans="2:7" ht="0" hidden="1" customHeight="1" x14ac:dyDescent="0.2">
      <c r="C29" s="71"/>
      <c r="D29" s="70" t="str">
        <f>$D$13</f>
        <v>year 2021</v>
      </c>
      <c r="E29" s="152">
        <v>0</v>
      </c>
      <c r="F29" s="156">
        <v>0</v>
      </c>
      <c r="G29" s="157">
        <v>0</v>
      </c>
    </row>
    <row r="30" spans="2:7" ht="0" hidden="1" customHeight="1" x14ac:dyDescent="0.2">
      <c r="B30" s="11" t="s">
        <v>205</v>
      </c>
      <c r="C30" s="94" t="s">
        <v>206</v>
      </c>
      <c r="D30" s="95" t="str">
        <f>$D$12</f>
        <v>year 2022</v>
      </c>
      <c r="E30" s="148">
        <v>0</v>
      </c>
      <c r="F30" s="156">
        <v>0</v>
      </c>
      <c r="G30" s="157">
        <v>0</v>
      </c>
    </row>
    <row r="31" spans="2:7" ht="0" hidden="1" customHeight="1" x14ac:dyDescent="0.2">
      <c r="C31" s="71"/>
      <c r="D31" s="70" t="str">
        <f>$D$13</f>
        <v>year 2021</v>
      </c>
      <c r="E31" s="152">
        <v>0</v>
      </c>
      <c r="F31" s="156">
        <v>0</v>
      </c>
      <c r="G31" s="157">
        <v>0</v>
      </c>
    </row>
    <row r="32" spans="2:7" ht="0" hidden="1" customHeight="1" x14ac:dyDescent="0.2">
      <c r="B32" s="11" t="s">
        <v>207</v>
      </c>
      <c r="C32" s="94" t="s">
        <v>208</v>
      </c>
      <c r="D32" s="95" t="str">
        <f>$D$12</f>
        <v>year 2022</v>
      </c>
      <c r="E32" s="148">
        <v>0</v>
      </c>
      <c r="F32" s="156">
        <v>0</v>
      </c>
      <c r="G32" s="157">
        <v>0</v>
      </c>
    </row>
    <row r="33" spans="2:7" ht="0" hidden="1" customHeight="1" x14ac:dyDescent="0.2">
      <c r="C33" s="71"/>
      <c r="D33" s="70" t="str">
        <f>$D$13</f>
        <v>year 2021</v>
      </c>
      <c r="E33" s="152">
        <v>0</v>
      </c>
      <c r="F33" s="156">
        <v>0</v>
      </c>
      <c r="G33" s="157">
        <v>0</v>
      </c>
    </row>
    <row r="34" spans="2:7" ht="0" hidden="1" customHeight="1" x14ac:dyDescent="0.2">
      <c r="B34" s="11" t="s">
        <v>209</v>
      </c>
      <c r="C34" s="94" t="s">
        <v>210</v>
      </c>
      <c r="D34" s="95" t="str">
        <f>$D$12</f>
        <v>year 2022</v>
      </c>
      <c r="E34" s="148">
        <v>0</v>
      </c>
      <c r="F34" s="156">
        <v>0</v>
      </c>
      <c r="G34" s="157">
        <v>0</v>
      </c>
    </row>
    <row r="35" spans="2:7" ht="0" hidden="1" customHeight="1" x14ac:dyDescent="0.2">
      <c r="C35" s="71"/>
      <c r="D35" s="70" t="str">
        <f>$D$13</f>
        <v>year 2021</v>
      </c>
      <c r="E35" s="152">
        <v>0</v>
      </c>
      <c r="F35" s="156">
        <v>0</v>
      </c>
      <c r="G35" s="157">
        <v>0</v>
      </c>
    </row>
    <row r="36" spans="2:7" ht="0" hidden="1" customHeight="1" x14ac:dyDescent="0.2">
      <c r="B36" s="11" t="s">
        <v>211</v>
      </c>
      <c r="C36" s="94" t="s">
        <v>212</v>
      </c>
      <c r="D36" s="95" t="str">
        <f>$D$12</f>
        <v>year 2022</v>
      </c>
      <c r="E36" s="148">
        <v>0</v>
      </c>
      <c r="F36" s="156">
        <v>0</v>
      </c>
      <c r="G36" s="157">
        <v>0</v>
      </c>
    </row>
    <row r="37" spans="2:7" ht="0" hidden="1" customHeight="1" x14ac:dyDescent="0.2">
      <c r="C37" s="71"/>
      <c r="D37" s="70" t="str">
        <f>$D$13</f>
        <v>year 2021</v>
      </c>
      <c r="E37" s="152">
        <v>0</v>
      </c>
      <c r="F37" s="156">
        <v>0</v>
      </c>
      <c r="G37" s="157">
        <v>0</v>
      </c>
    </row>
    <row r="38" spans="2:7" ht="0" hidden="1" customHeight="1" x14ac:dyDescent="0.2">
      <c r="B38" s="11" t="s">
        <v>213</v>
      </c>
      <c r="C38" s="94" t="s">
        <v>121</v>
      </c>
      <c r="D38" s="95" t="str">
        <f>$D$12</f>
        <v>year 2022</v>
      </c>
      <c r="E38" s="148">
        <v>0</v>
      </c>
      <c r="F38" s="156">
        <v>0</v>
      </c>
      <c r="G38" s="157">
        <v>0</v>
      </c>
    </row>
    <row r="39" spans="2:7" ht="0" hidden="1" customHeight="1" x14ac:dyDescent="0.2">
      <c r="C39" s="71"/>
      <c r="D39" s="70" t="str">
        <f>$D$13</f>
        <v>year 2021</v>
      </c>
      <c r="E39" s="152">
        <v>0</v>
      </c>
      <c r="F39" s="156">
        <v>0</v>
      </c>
      <c r="G39" s="157">
        <v>0</v>
      </c>
    </row>
    <row r="40" spans="2:7" ht="0" hidden="1" customHeight="1" x14ac:dyDescent="0.2">
      <c r="B40" s="11" t="s">
        <v>214</v>
      </c>
      <c r="C40" s="94" t="s">
        <v>215</v>
      </c>
      <c r="D40" s="95" t="str">
        <f>$D$12</f>
        <v>year 2022</v>
      </c>
      <c r="E40" s="148">
        <v>0</v>
      </c>
      <c r="F40" s="156">
        <v>0</v>
      </c>
      <c r="G40" s="157">
        <v>0</v>
      </c>
    </row>
    <row r="41" spans="2:7" ht="0" hidden="1" customHeight="1" x14ac:dyDescent="0.2">
      <c r="C41" s="71"/>
      <c r="D41" s="70" t="str">
        <f>$D$13</f>
        <v>year 2021</v>
      </c>
      <c r="E41" s="152">
        <v>0</v>
      </c>
      <c r="F41" s="156">
        <v>0</v>
      </c>
      <c r="G41" s="157">
        <v>0</v>
      </c>
    </row>
    <row r="42" spans="2:7" ht="0" hidden="1" customHeight="1" x14ac:dyDescent="0.2">
      <c r="B42" s="11" t="s">
        <v>216</v>
      </c>
      <c r="C42" s="94" t="s">
        <v>217</v>
      </c>
      <c r="D42" s="95" t="str">
        <f>$D$12</f>
        <v>year 2022</v>
      </c>
      <c r="E42" s="148">
        <v>0</v>
      </c>
      <c r="F42" s="156">
        <v>0</v>
      </c>
      <c r="G42" s="157">
        <v>0</v>
      </c>
    </row>
    <row r="43" spans="2:7" ht="0" hidden="1" customHeight="1" x14ac:dyDescent="0.2">
      <c r="C43" s="71"/>
      <c r="D43" s="70" t="str">
        <f>$D$13</f>
        <v>year 2021</v>
      </c>
      <c r="E43" s="152">
        <v>0</v>
      </c>
      <c r="F43" s="156">
        <v>0</v>
      </c>
      <c r="G43" s="157">
        <v>0</v>
      </c>
    </row>
    <row r="44" spans="2:7" ht="0" hidden="1" customHeight="1" x14ac:dyDescent="0.2">
      <c r="B44" s="11" t="s">
        <v>218</v>
      </c>
      <c r="C44" s="94" t="s">
        <v>219</v>
      </c>
      <c r="D44" s="95" t="str">
        <f>$D$12</f>
        <v>year 2022</v>
      </c>
      <c r="E44" s="148">
        <v>0</v>
      </c>
      <c r="F44" s="156">
        <v>0</v>
      </c>
      <c r="G44" s="157">
        <v>0</v>
      </c>
    </row>
    <row r="45" spans="2:7" ht="0" hidden="1" customHeight="1" x14ac:dyDescent="0.2">
      <c r="C45" s="71"/>
      <c r="D45" s="70" t="str">
        <f>$D$13</f>
        <v>year 2021</v>
      </c>
      <c r="E45" s="152">
        <v>0</v>
      </c>
      <c r="F45" s="156">
        <v>0</v>
      </c>
      <c r="G45" s="157">
        <v>0</v>
      </c>
    </row>
    <row r="46" spans="2:7" ht="0" hidden="1" customHeight="1" x14ac:dyDescent="0.2">
      <c r="B46" s="11" t="s">
        <v>220</v>
      </c>
      <c r="C46" s="94" t="s">
        <v>221</v>
      </c>
      <c r="D46" s="95" t="str">
        <f>$D$12</f>
        <v>year 2022</v>
      </c>
      <c r="E46" s="148">
        <v>0</v>
      </c>
      <c r="F46" s="156">
        <v>0</v>
      </c>
      <c r="G46" s="157">
        <v>0</v>
      </c>
    </row>
    <row r="47" spans="2:7" ht="0" hidden="1" customHeight="1" x14ac:dyDescent="0.2">
      <c r="C47" s="71"/>
      <c r="D47" s="70" t="str">
        <f>$D$13</f>
        <v>year 2021</v>
      </c>
      <c r="E47" s="152">
        <v>0</v>
      </c>
      <c r="F47" s="156">
        <v>0</v>
      </c>
      <c r="G47" s="157">
        <v>0</v>
      </c>
    </row>
    <row r="48" spans="2:7" ht="0" hidden="1" customHeight="1" x14ac:dyDescent="0.2">
      <c r="B48" s="11" t="s">
        <v>222</v>
      </c>
      <c r="C48" s="94" t="s">
        <v>223</v>
      </c>
      <c r="D48" s="95" t="str">
        <f>$D$12</f>
        <v>year 2022</v>
      </c>
      <c r="E48" s="148">
        <v>0</v>
      </c>
      <c r="F48" s="156">
        <v>0</v>
      </c>
      <c r="G48" s="157">
        <v>0</v>
      </c>
    </row>
    <row r="49" spans="2:7" ht="0" hidden="1" customHeight="1" x14ac:dyDescent="0.2">
      <c r="C49" s="71"/>
      <c r="D49" s="70" t="str">
        <f>$D$13</f>
        <v>year 2021</v>
      </c>
      <c r="E49" s="152">
        <v>0</v>
      </c>
      <c r="F49" s="156">
        <v>0</v>
      </c>
      <c r="G49" s="157">
        <v>0</v>
      </c>
    </row>
    <row r="50" spans="2:7" ht="0" hidden="1" customHeight="1" x14ac:dyDescent="0.2">
      <c r="B50" s="11" t="s">
        <v>224</v>
      </c>
      <c r="C50" s="94" t="s">
        <v>225</v>
      </c>
      <c r="D50" s="95" t="str">
        <f>$D$12</f>
        <v>year 2022</v>
      </c>
      <c r="E50" s="148">
        <v>0</v>
      </c>
      <c r="F50" s="156">
        <v>0</v>
      </c>
      <c r="G50" s="157">
        <v>0</v>
      </c>
    </row>
    <row r="51" spans="2:7" ht="0" hidden="1" customHeight="1" x14ac:dyDescent="0.2">
      <c r="C51" s="71"/>
      <c r="D51" s="70" t="str">
        <f>$D$13</f>
        <v>year 2021</v>
      </c>
      <c r="E51" s="152">
        <v>0</v>
      </c>
      <c r="F51" s="156">
        <v>0</v>
      </c>
      <c r="G51" s="157">
        <v>0</v>
      </c>
    </row>
    <row r="52" spans="2:7" ht="0" hidden="1" customHeight="1" x14ac:dyDescent="0.2">
      <c r="B52" s="11" t="s">
        <v>226</v>
      </c>
      <c r="C52" s="94" t="s">
        <v>89</v>
      </c>
      <c r="D52" s="95" t="str">
        <f>$D$12</f>
        <v>year 2022</v>
      </c>
      <c r="E52" s="148">
        <v>0</v>
      </c>
      <c r="F52" s="156">
        <v>0</v>
      </c>
      <c r="G52" s="157">
        <v>0</v>
      </c>
    </row>
    <row r="53" spans="2:7" ht="0" hidden="1" customHeight="1" x14ac:dyDescent="0.2">
      <c r="C53" s="71"/>
      <c r="D53" s="70" t="str">
        <f>$D$13</f>
        <v>year 2021</v>
      </c>
      <c r="E53" s="152">
        <v>0</v>
      </c>
      <c r="F53" s="156">
        <v>0</v>
      </c>
      <c r="G53" s="157">
        <v>0</v>
      </c>
    </row>
    <row r="54" spans="2:7" ht="0" hidden="1" customHeight="1" x14ac:dyDescent="0.2">
      <c r="B54" s="11" t="s">
        <v>88</v>
      </c>
      <c r="C54" s="94" t="s">
        <v>227</v>
      </c>
      <c r="D54" s="95" t="str">
        <f>$D$12</f>
        <v>year 2022</v>
      </c>
      <c r="E54" s="148">
        <v>0</v>
      </c>
      <c r="F54" s="156">
        <v>0</v>
      </c>
      <c r="G54" s="157">
        <v>0</v>
      </c>
    </row>
    <row r="55" spans="2:7" ht="0" hidden="1" customHeight="1" x14ac:dyDescent="0.2">
      <c r="C55" s="71"/>
      <c r="D55" s="70" t="str">
        <f>$D$13</f>
        <v>year 2021</v>
      </c>
      <c r="E55" s="152">
        <v>0</v>
      </c>
      <c r="F55" s="156">
        <v>0</v>
      </c>
      <c r="G55" s="157">
        <v>0</v>
      </c>
    </row>
    <row r="56" spans="2:7" ht="0" hidden="1" customHeight="1" x14ac:dyDescent="0.2">
      <c r="B56" s="11" t="s">
        <v>228</v>
      </c>
      <c r="C56" s="94" t="s">
        <v>229</v>
      </c>
      <c r="D56" s="95" t="str">
        <f>$D$12</f>
        <v>year 2022</v>
      </c>
      <c r="E56" s="148">
        <v>0</v>
      </c>
      <c r="F56" s="156">
        <v>0</v>
      </c>
      <c r="G56" s="157">
        <v>0</v>
      </c>
    </row>
    <row r="57" spans="2:7" ht="0" hidden="1" customHeight="1" x14ac:dyDescent="0.2">
      <c r="C57" s="71"/>
      <c r="D57" s="70" t="str">
        <f>$D$13</f>
        <v>year 2021</v>
      </c>
      <c r="E57" s="152">
        <v>0</v>
      </c>
      <c r="F57" s="156">
        <v>0</v>
      </c>
      <c r="G57" s="157">
        <v>0</v>
      </c>
    </row>
    <row r="58" spans="2:7" ht="0" hidden="1" customHeight="1" x14ac:dyDescent="0.2">
      <c r="B58" s="11" t="s">
        <v>230</v>
      </c>
      <c r="C58" s="94" t="s">
        <v>231</v>
      </c>
      <c r="D58" s="95" t="str">
        <f>$D$12</f>
        <v>year 2022</v>
      </c>
      <c r="E58" s="148">
        <v>0</v>
      </c>
      <c r="F58" s="156">
        <v>0</v>
      </c>
      <c r="G58" s="157">
        <v>0</v>
      </c>
    </row>
    <row r="59" spans="2:7" ht="0" hidden="1" customHeight="1" x14ac:dyDescent="0.2">
      <c r="C59" s="71"/>
      <c r="D59" s="70" t="str">
        <f>$D$13</f>
        <v>year 2021</v>
      </c>
      <c r="E59" s="152">
        <v>0</v>
      </c>
      <c r="F59" s="156">
        <v>0</v>
      </c>
      <c r="G59" s="157">
        <v>0</v>
      </c>
    </row>
    <row r="60" spans="2:7" ht="0" hidden="1" customHeight="1" x14ac:dyDescent="0.2">
      <c r="B60" s="11" t="s">
        <v>232</v>
      </c>
      <c r="C60" s="94" t="s">
        <v>233</v>
      </c>
      <c r="D60" s="95" t="str">
        <f>$D$12</f>
        <v>year 2022</v>
      </c>
      <c r="E60" s="148">
        <v>0</v>
      </c>
      <c r="F60" s="156">
        <v>0</v>
      </c>
      <c r="G60" s="157">
        <v>0</v>
      </c>
    </row>
    <row r="61" spans="2:7" ht="0" hidden="1" customHeight="1" x14ac:dyDescent="0.2">
      <c r="C61" s="71"/>
      <c r="D61" s="70" t="str">
        <f>$D$13</f>
        <v>year 2021</v>
      </c>
      <c r="E61" s="152">
        <v>0</v>
      </c>
      <c r="F61" s="156">
        <v>0</v>
      </c>
      <c r="G61" s="157">
        <v>0</v>
      </c>
    </row>
    <row r="62" spans="2:7" ht="0" hidden="1" customHeight="1" x14ac:dyDescent="0.2">
      <c r="B62" s="11" t="s">
        <v>234</v>
      </c>
      <c r="C62" s="94" t="s">
        <v>235</v>
      </c>
      <c r="D62" s="95" t="str">
        <f>$D$12</f>
        <v>year 2022</v>
      </c>
      <c r="E62" s="148">
        <v>0</v>
      </c>
      <c r="F62" s="156">
        <v>0</v>
      </c>
      <c r="G62" s="157">
        <v>0</v>
      </c>
    </row>
    <row r="63" spans="2:7" ht="0" hidden="1" customHeight="1" x14ac:dyDescent="0.2">
      <c r="C63" s="71"/>
      <c r="D63" s="70" t="str">
        <f>$D$13</f>
        <v>year 2021</v>
      </c>
      <c r="E63" s="152">
        <v>0</v>
      </c>
      <c r="F63" s="156">
        <v>0</v>
      </c>
      <c r="G63" s="157">
        <v>0</v>
      </c>
    </row>
    <row r="64" spans="2:7" ht="0" hidden="1" customHeight="1" x14ac:dyDescent="0.2">
      <c r="B64" s="11" t="s">
        <v>236</v>
      </c>
      <c r="C64" s="94" t="s">
        <v>237</v>
      </c>
      <c r="D64" s="95" t="str">
        <f>$D$12</f>
        <v>year 2022</v>
      </c>
      <c r="E64" s="148">
        <v>0</v>
      </c>
      <c r="F64" s="156">
        <v>0</v>
      </c>
      <c r="G64" s="157">
        <v>0</v>
      </c>
    </row>
    <row r="65" spans="2:7" ht="0" hidden="1" customHeight="1" x14ac:dyDescent="0.2">
      <c r="C65" s="71"/>
      <c r="D65" s="70" t="str">
        <f>$D$13</f>
        <v>year 2021</v>
      </c>
      <c r="E65" s="152">
        <v>0</v>
      </c>
      <c r="F65" s="156">
        <v>0</v>
      </c>
      <c r="G65" s="157">
        <v>0</v>
      </c>
    </row>
    <row r="66" spans="2:7" ht="0" hidden="1" customHeight="1" x14ac:dyDescent="0.2">
      <c r="B66" s="11" t="s">
        <v>238</v>
      </c>
      <c r="C66" s="94" t="s">
        <v>239</v>
      </c>
      <c r="D66" s="95" t="str">
        <f>$D$12</f>
        <v>year 2022</v>
      </c>
      <c r="E66" s="148">
        <v>0</v>
      </c>
      <c r="F66" s="156">
        <v>0</v>
      </c>
      <c r="G66" s="157">
        <v>0</v>
      </c>
    </row>
    <row r="67" spans="2:7" ht="0" hidden="1" customHeight="1" x14ac:dyDescent="0.2">
      <c r="C67" s="71"/>
      <c r="D67" s="70" t="str">
        <f>$D$13</f>
        <v>year 2021</v>
      </c>
      <c r="E67" s="152">
        <v>0</v>
      </c>
      <c r="F67" s="156">
        <v>0</v>
      </c>
      <c r="G67" s="157">
        <v>0</v>
      </c>
    </row>
    <row r="68" spans="2:7" ht="0" hidden="1" customHeight="1" x14ac:dyDescent="0.2">
      <c r="B68" s="11" t="s">
        <v>240</v>
      </c>
      <c r="C68" s="94" t="s">
        <v>241</v>
      </c>
      <c r="D68" s="95" t="str">
        <f>$D$12</f>
        <v>year 2022</v>
      </c>
      <c r="E68" s="148">
        <v>0</v>
      </c>
      <c r="F68" s="156">
        <v>0</v>
      </c>
      <c r="G68" s="157">
        <v>0</v>
      </c>
    </row>
    <row r="69" spans="2:7" ht="0" hidden="1" customHeight="1" x14ac:dyDescent="0.2">
      <c r="C69" s="71"/>
      <c r="D69" s="70" t="str">
        <f>$D$13</f>
        <v>year 2021</v>
      </c>
      <c r="E69" s="152">
        <v>0</v>
      </c>
      <c r="F69" s="156">
        <v>0</v>
      </c>
      <c r="G69" s="157">
        <v>0</v>
      </c>
    </row>
    <row r="70" spans="2:7" ht="0" hidden="1" customHeight="1" x14ac:dyDescent="0.2">
      <c r="B70" s="11" t="s">
        <v>242</v>
      </c>
      <c r="C70" s="94" t="s">
        <v>243</v>
      </c>
      <c r="D70" s="95" t="str">
        <f>$D$12</f>
        <v>year 2022</v>
      </c>
      <c r="E70" s="148">
        <v>0</v>
      </c>
      <c r="F70" s="156">
        <v>0</v>
      </c>
      <c r="G70" s="157">
        <v>0</v>
      </c>
    </row>
    <row r="71" spans="2:7" ht="0" hidden="1" customHeight="1" x14ac:dyDescent="0.2">
      <c r="C71" s="71"/>
      <c r="D71" s="70" t="str">
        <f>$D$13</f>
        <v>year 2021</v>
      </c>
      <c r="E71" s="152">
        <v>0</v>
      </c>
      <c r="F71" s="156">
        <v>0</v>
      </c>
      <c r="G71" s="157">
        <v>0</v>
      </c>
    </row>
    <row r="72" spans="2:7" ht="0" hidden="1" customHeight="1" x14ac:dyDescent="0.2">
      <c r="B72" s="11" t="s">
        <v>244</v>
      </c>
      <c r="C72" s="94" t="s">
        <v>91</v>
      </c>
      <c r="D72" s="95" t="str">
        <f>$D$12</f>
        <v>year 2022</v>
      </c>
      <c r="E72" s="148">
        <v>0</v>
      </c>
      <c r="F72" s="156">
        <v>0</v>
      </c>
      <c r="G72" s="157">
        <v>0</v>
      </c>
    </row>
    <row r="73" spans="2:7" ht="0" hidden="1" customHeight="1" x14ac:dyDescent="0.2">
      <c r="C73" s="71"/>
      <c r="D73" s="70" t="str">
        <f>$D$13</f>
        <v>year 2021</v>
      </c>
      <c r="E73" s="152">
        <v>0</v>
      </c>
      <c r="F73" s="156">
        <v>0</v>
      </c>
      <c r="G73" s="157">
        <v>0</v>
      </c>
    </row>
    <row r="74" spans="2:7" ht="0" hidden="1" customHeight="1" x14ac:dyDescent="0.2">
      <c r="B74" s="11" t="s">
        <v>90</v>
      </c>
      <c r="C74" s="94" t="s">
        <v>245</v>
      </c>
      <c r="D74" s="95" t="str">
        <f>$D$12</f>
        <v>year 2022</v>
      </c>
      <c r="E74" s="148">
        <v>0</v>
      </c>
      <c r="F74" s="156">
        <v>0</v>
      </c>
      <c r="G74" s="157">
        <v>0</v>
      </c>
    </row>
    <row r="75" spans="2:7" ht="0" hidden="1" customHeight="1" x14ac:dyDescent="0.2">
      <c r="C75" s="71"/>
      <c r="D75" s="70" t="str">
        <f>$D$13</f>
        <v>year 2021</v>
      </c>
      <c r="E75" s="152">
        <v>0</v>
      </c>
      <c r="F75" s="156">
        <v>0</v>
      </c>
      <c r="G75" s="157">
        <v>0</v>
      </c>
    </row>
    <row r="76" spans="2:7" ht="0" hidden="1" customHeight="1" x14ac:dyDescent="0.2">
      <c r="B76" s="11" t="s">
        <v>246</v>
      </c>
      <c r="C76" s="94" t="s">
        <v>247</v>
      </c>
      <c r="D76" s="95" t="str">
        <f>$D$12</f>
        <v>year 2022</v>
      </c>
      <c r="E76" s="148">
        <v>0</v>
      </c>
      <c r="F76" s="156">
        <v>0</v>
      </c>
      <c r="G76" s="157">
        <v>0</v>
      </c>
    </row>
    <row r="77" spans="2:7" ht="0" hidden="1" customHeight="1" x14ac:dyDescent="0.2">
      <c r="C77" s="71"/>
      <c r="D77" s="70" t="str">
        <f>$D$13</f>
        <v>year 2021</v>
      </c>
      <c r="E77" s="152">
        <v>0</v>
      </c>
      <c r="F77" s="156">
        <v>0</v>
      </c>
      <c r="G77" s="157">
        <v>0</v>
      </c>
    </row>
    <row r="78" spans="2:7" ht="0" hidden="1" customHeight="1" x14ac:dyDescent="0.2">
      <c r="B78" s="11" t="s">
        <v>248</v>
      </c>
      <c r="C78" s="94" t="s">
        <v>249</v>
      </c>
      <c r="D78" s="95" t="str">
        <f>$D$12</f>
        <v>year 2022</v>
      </c>
      <c r="E78" s="148">
        <v>0</v>
      </c>
      <c r="F78" s="156">
        <v>0</v>
      </c>
      <c r="G78" s="157">
        <v>0</v>
      </c>
    </row>
    <row r="79" spans="2:7" ht="0" hidden="1" customHeight="1" x14ac:dyDescent="0.2">
      <c r="C79" s="71"/>
      <c r="D79" s="70" t="str">
        <f>$D$13</f>
        <v>year 2021</v>
      </c>
      <c r="E79" s="152">
        <v>0</v>
      </c>
      <c r="F79" s="156">
        <v>0</v>
      </c>
      <c r="G79" s="157">
        <v>0</v>
      </c>
    </row>
    <row r="80" spans="2:7" ht="0" hidden="1" customHeight="1" x14ac:dyDescent="0.2">
      <c r="B80" s="11" t="s">
        <v>250</v>
      </c>
      <c r="C80" s="94" t="s">
        <v>251</v>
      </c>
      <c r="D80" s="95" t="str">
        <f>$D$12</f>
        <v>year 2022</v>
      </c>
      <c r="E80" s="148">
        <v>0</v>
      </c>
      <c r="F80" s="156">
        <v>0</v>
      </c>
      <c r="G80" s="157">
        <v>0</v>
      </c>
    </row>
    <row r="81" spans="2:7" ht="0" hidden="1" customHeight="1" x14ac:dyDescent="0.2">
      <c r="C81" s="71"/>
      <c r="D81" s="70" t="str">
        <f>$D$13</f>
        <v>year 2021</v>
      </c>
      <c r="E81" s="152">
        <v>0</v>
      </c>
      <c r="F81" s="156">
        <v>0</v>
      </c>
      <c r="G81" s="157">
        <v>0</v>
      </c>
    </row>
    <row r="82" spans="2:7" ht="0" hidden="1" customHeight="1" x14ac:dyDescent="0.2">
      <c r="B82" s="11" t="s">
        <v>252</v>
      </c>
      <c r="C82" s="94" t="s">
        <v>153</v>
      </c>
      <c r="D82" s="95" t="str">
        <f>$D$12</f>
        <v>year 2022</v>
      </c>
      <c r="E82" s="148">
        <v>0</v>
      </c>
      <c r="F82" s="156">
        <v>0</v>
      </c>
      <c r="G82" s="157">
        <v>0</v>
      </c>
    </row>
    <row r="83" spans="2:7" ht="0" hidden="1" customHeight="1" x14ac:dyDescent="0.2">
      <c r="C83" s="71"/>
      <c r="D83" s="70" t="str">
        <f>$D$13</f>
        <v>year 2021</v>
      </c>
      <c r="E83" s="152">
        <v>0</v>
      </c>
      <c r="F83" s="156">
        <v>0</v>
      </c>
      <c r="G83" s="157">
        <v>0</v>
      </c>
    </row>
    <row r="84" spans="2:7" ht="0" hidden="1" customHeight="1" x14ac:dyDescent="0.2">
      <c r="B84" s="11" t="s">
        <v>253</v>
      </c>
      <c r="C84" s="94" t="s">
        <v>254</v>
      </c>
      <c r="D84" s="95" t="str">
        <f>$D$12</f>
        <v>year 2022</v>
      </c>
      <c r="E84" s="148">
        <v>0</v>
      </c>
      <c r="F84" s="156">
        <v>0</v>
      </c>
      <c r="G84" s="157">
        <v>0</v>
      </c>
    </row>
    <row r="85" spans="2:7" ht="0" hidden="1" customHeight="1" x14ac:dyDescent="0.2">
      <c r="C85" s="71"/>
      <c r="D85" s="70" t="str">
        <f>$D$13</f>
        <v>year 2021</v>
      </c>
      <c r="E85" s="152">
        <v>0</v>
      </c>
      <c r="F85" s="156">
        <v>0</v>
      </c>
      <c r="G85" s="157">
        <v>0</v>
      </c>
    </row>
    <row r="86" spans="2:7" ht="0" hidden="1" customHeight="1" x14ac:dyDescent="0.2">
      <c r="B86" s="11" t="s">
        <v>255</v>
      </c>
      <c r="C86" s="94" t="s">
        <v>256</v>
      </c>
      <c r="D86" s="95" t="str">
        <f>$D$12</f>
        <v>year 2022</v>
      </c>
      <c r="E86" s="148">
        <v>0</v>
      </c>
      <c r="F86" s="156">
        <v>0</v>
      </c>
      <c r="G86" s="157">
        <v>0</v>
      </c>
    </row>
    <row r="87" spans="2:7" ht="0" hidden="1" customHeight="1" x14ac:dyDescent="0.2">
      <c r="C87" s="71"/>
      <c r="D87" s="70" t="str">
        <f>$D$13</f>
        <v>year 2021</v>
      </c>
      <c r="E87" s="152">
        <v>0</v>
      </c>
      <c r="F87" s="156">
        <v>0</v>
      </c>
      <c r="G87" s="157">
        <v>0</v>
      </c>
    </row>
    <row r="88" spans="2:7" ht="0" hidden="1" customHeight="1" x14ac:dyDescent="0.2">
      <c r="B88" s="11" t="s">
        <v>92</v>
      </c>
      <c r="C88" s="94" t="s">
        <v>257</v>
      </c>
      <c r="D88" s="95" t="str">
        <f>$D$12</f>
        <v>year 2022</v>
      </c>
      <c r="E88" s="148">
        <v>0</v>
      </c>
      <c r="F88" s="156">
        <v>0</v>
      </c>
      <c r="G88" s="157">
        <v>0</v>
      </c>
    </row>
    <row r="89" spans="2:7" ht="0" hidden="1" customHeight="1" x14ac:dyDescent="0.2">
      <c r="C89" s="71"/>
      <c r="D89" s="70" t="str">
        <f>$D$13</f>
        <v>year 2021</v>
      </c>
      <c r="E89" s="152">
        <v>0</v>
      </c>
      <c r="F89" s="156">
        <v>0</v>
      </c>
      <c r="G89" s="157">
        <v>0</v>
      </c>
    </row>
    <row r="90" spans="2:7" ht="0" hidden="1" customHeight="1" x14ac:dyDescent="0.2">
      <c r="B90" s="11" t="s">
        <v>258</v>
      </c>
      <c r="C90" s="94" t="s">
        <v>259</v>
      </c>
      <c r="D90" s="95" t="str">
        <f>$D$12</f>
        <v>year 2022</v>
      </c>
      <c r="E90" s="148">
        <v>0</v>
      </c>
      <c r="F90" s="156">
        <v>0</v>
      </c>
      <c r="G90" s="157">
        <v>0</v>
      </c>
    </row>
    <row r="91" spans="2:7" ht="0" hidden="1" customHeight="1" x14ac:dyDescent="0.2">
      <c r="C91" s="71"/>
      <c r="D91" s="70" t="str">
        <f>$D$13</f>
        <v>year 2021</v>
      </c>
      <c r="E91" s="152">
        <v>0</v>
      </c>
      <c r="F91" s="156">
        <v>0</v>
      </c>
      <c r="G91" s="157">
        <v>0</v>
      </c>
    </row>
    <row r="92" spans="2:7" ht="0" hidden="1" customHeight="1" x14ac:dyDescent="0.2">
      <c r="B92" s="11" t="s">
        <v>260</v>
      </c>
      <c r="C92" s="94" t="s">
        <v>261</v>
      </c>
      <c r="D92" s="95" t="str">
        <f>$D$12</f>
        <v>year 2022</v>
      </c>
      <c r="E92" s="148">
        <v>0</v>
      </c>
      <c r="F92" s="156">
        <v>0</v>
      </c>
      <c r="G92" s="157">
        <v>0</v>
      </c>
    </row>
    <row r="93" spans="2:7" ht="0" hidden="1" customHeight="1" x14ac:dyDescent="0.2">
      <c r="C93" s="71"/>
      <c r="D93" s="70" t="str">
        <f>$D$13</f>
        <v>year 2021</v>
      </c>
      <c r="E93" s="152">
        <v>0</v>
      </c>
      <c r="F93" s="156">
        <v>0</v>
      </c>
      <c r="G93" s="157">
        <v>0</v>
      </c>
    </row>
    <row r="94" spans="2:7" ht="0" hidden="1" customHeight="1" x14ac:dyDescent="0.2">
      <c r="B94" s="11" t="s">
        <v>262</v>
      </c>
      <c r="C94" s="94" t="s">
        <v>263</v>
      </c>
      <c r="D94" s="95" t="str">
        <f>$D$12</f>
        <v>year 2022</v>
      </c>
      <c r="E94" s="148">
        <v>0</v>
      </c>
      <c r="F94" s="156">
        <v>0</v>
      </c>
      <c r="G94" s="157">
        <v>0</v>
      </c>
    </row>
    <row r="95" spans="2:7" ht="0" hidden="1" customHeight="1" x14ac:dyDescent="0.2">
      <c r="C95" s="71"/>
      <c r="D95" s="70" t="str">
        <f>$D$13</f>
        <v>year 2021</v>
      </c>
      <c r="E95" s="152">
        <v>0</v>
      </c>
      <c r="F95" s="156">
        <v>0</v>
      </c>
      <c r="G95" s="157">
        <v>0</v>
      </c>
    </row>
    <row r="96" spans="2:7" ht="0" hidden="1" customHeight="1" x14ac:dyDescent="0.2">
      <c r="B96" s="11" t="s">
        <v>264</v>
      </c>
      <c r="C96" s="94" t="s">
        <v>265</v>
      </c>
      <c r="D96" s="95" t="str">
        <f>$D$12</f>
        <v>year 2022</v>
      </c>
      <c r="E96" s="148">
        <v>0</v>
      </c>
      <c r="F96" s="156">
        <v>0</v>
      </c>
      <c r="G96" s="157">
        <v>0</v>
      </c>
    </row>
    <row r="97" spans="2:7" ht="0" hidden="1" customHeight="1" x14ac:dyDescent="0.2">
      <c r="C97" s="71"/>
      <c r="D97" s="70" t="str">
        <f>$D$13</f>
        <v>year 2021</v>
      </c>
      <c r="E97" s="152">
        <v>0</v>
      </c>
      <c r="F97" s="156">
        <v>0</v>
      </c>
      <c r="G97" s="157">
        <v>0</v>
      </c>
    </row>
    <row r="98" spans="2:7" ht="0" hidden="1" customHeight="1" x14ac:dyDescent="0.2">
      <c r="B98" s="11" t="s">
        <v>266</v>
      </c>
      <c r="C98" s="94" t="s">
        <v>267</v>
      </c>
      <c r="D98" s="95" t="str">
        <f>$D$12</f>
        <v>year 2022</v>
      </c>
      <c r="E98" s="148">
        <v>0</v>
      </c>
      <c r="F98" s="156">
        <v>0</v>
      </c>
      <c r="G98" s="157">
        <v>0</v>
      </c>
    </row>
    <row r="99" spans="2:7" ht="0" hidden="1" customHeight="1" x14ac:dyDescent="0.2">
      <c r="C99" s="71"/>
      <c r="D99" s="70" t="str">
        <f>$D$13</f>
        <v>year 2021</v>
      </c>
      <c r="E99" s="152">
        <v>0</v>
      </c>
      <c r="F99" s="156">
        <v>0</v>
      </c>
      <c r="G99" s="157">
        <v>0</v>
      </c>
    </row>
    <row r="100" spans="2:7" ht="0" hidden="1" customHeight="1" x14ac:dyDescent="0.2">
      <c r="B100" s="11" t="s">
        <v>268</v>
      </c>
      <c r="C100" s="94" t="s">
        <v>269</v>
      </c>
      <c r="D100" s="95" t="str">
        <f>$D$12</f>
        <v>year 2022</v>
      </c>
      <c r="E100" s="148">
        <v>0</v>
      </c>
      <c r="F100" s="156">
        <v>0</v>
      </c>
      <c r="G100" s="157">
        <v>0</v>
      </c>
    </row>
    <row r="101" spans="2:7" ht="0" hidden="1" customHeight="1" x14ac:dyDescent="0.2">
      <c r="C101" s="71"/>
      <c r="D101" s="70" t="str">
        <f>$D$13</f>
        <v>year 2021</v>
      </c>
      <c r="E101" s="152">
        <v>0</v>
      </c>
      <c r="F101" s="156">
        <v>0</v>
      </c>
      <c r="G101" s="157">
        <v>0</v>
      </c>
    </row>
    <row r="102" spans="2:7" ht="0" hidden="1" customHeight="1" x14ac:dyDescent="0.2">
      <c r="B102" s="11" t="s">
        <v>270</v>
      </c>
      <c r="C102" s="94" t="s">
        <v>271</v>
      </c>
      <c r="D102" s="95" t="str">
        <f>$D$12</f>
        <v>year 2022</v>
      </c>
      <c r="E102" s="148">
        <v>0</v>
      </c>
      <c r="F102" s="156">
        <v>0</v>
      </c>
      <c r="G102" s="157">
        <v>0</v>
      </c>
    </row>
    <row r="103" spans="2:7" ht="0" hidden="1" customHeight="1" x14ac:dyDescent="0.2">
      <c r="C103" s="71"/>
      <c r="D103" s="70" t="str">
        <f>$D$13</f>
        <v>year 2021</v>
      </c>
      <c r="E103" s="152">
        <v>0</v>
      </c>
      <c r="F103" s="156">
        <v>0</v>
      </c>
      <c r="G103" s="157">
        <v>0</v>
      </c>
    </row>
    <row r="104" spans="2:7" ht="0" hidden="1" customHeight="1" x14ac:dyDescent="0.2">
      <c r="B104" s="11" t="s">
        <v>96</v>
      </c>
      <c r="C104" s="94" t="s">
        <v>272</v>
      </c>
      <c r="D104" s="95" t="str">
        <f>$D$12</f>
        <v>year 2022</v>
      </c>
      <c r="E104" s="148">
        <v>0</v>
      </c>
      <c r="F104" s="156">
        <v>0</v>
      </c>
      <c r="G104" s="157">
        <v>0</v>
      </c>
    </row>
    <row r="105" spans="2:7" ht="0" hidden="1" customHeight="1" x14ac:dyDescent="0.2">
      <c r="C105" s="71"/>
      <c r="D105" s="70" t="str">
        <f>$D$13</f>
        <v>year 2021</v>
      </c>
      <c r="E105" s="152">
        <v>0</v>
      </c>
      <c r="F105" s="156">
        <v>0</v>
      </c>
      <c r="G105" s="157">
        <v>0</v>
      </c>
    </row>
    <row r="106" spans="2:7" ht="0" hidden="1" customHeight="1" x14ac:dyDescent="0.2">
      <c r="B106" s="11" t="s">
        <v>273</v>
      </c>
      <c r="C106" s="94" t="s">
        <v>274</v>
      </c>
      <c r="D106" s="95" t="str">
        <f>$D$12</f>
        <v>year 2022</v>
      </c>
      <c r="E106" s="148">
        <v>0</v>
      </c>
      <c r="F106" s="156">
        <v>0</v>
      </c>
      <c r="G106" s="157">
        <v>0</v>
      </c>
    </row>
    <row r="107" spans="2:7" ht="0" hidden="1" customHeight="1" x14ac:dyDescent="0.2">
      <c r="C107" s="71"/>
      <c r="D107" s="70" t="str">
        <f>$D$13</f>
        <v>year 2021</v>
      </c>
      <c r="E107" s="152">
        <v>0</v>
      </c>
      <c r="F107" s="156">
        <v>0</v>
      </c>
      <c r="G107" s="157">
        <v>0</v>
      </c>
    </row>
    <row r="108" spans="2:7" ht="0" hidden="1" customHeight="1" x14ac:dyDescent="0.2">
      <c r="B108" s="11" t="s">
        <v>98</v>
      </c>
      <c r="C108" s="94" t="s">
        <v>275</v>
      </c>
      <c r="D108" s="95" t="str">
        <f>$D$12</f>
        <v>year 2022</v>
      </c>
      <c r="E108" s="148">
        <v>0</v>
      </c>
      <c r="F108" s="156">
        <v>0</v>
      </c>
      <c r="G108" s="157">
        <v>0</v>
      </c>
    </row>
    <row r="109" spans="2:7" ht="0" hidden="1" customHeight="1" x14ac:dyDescent="0.2">
      <c r="C109" s="71"/>
      <c r="D109" s="70" t="str">
        <f>$D$13</f>
        <v>year 2021</v>
      </c>
      <c r="E109" s="152">
        <v>0</v>
      </c>
      <c r="F109" s="156">
        <v>0</v>
      </c>
      <c r="G109" s="157">
        <v>0</v>
      </c>
    </row>
    <row r="110" spans="2:7" ht="0" hidden="1" customHeight="1" x14ac:dyDescent="0.2">
      <c r="B110" s="11" t="s">
        <v>100</v>
      </c>
      <c r="C110" s="94" t="s">
        <v>109</v>
      </c>
      <c r="D110" s="95" t="str">
        <f>$D$12</f>
        <v>year 2022</v>
      </c>
      <c r="E110" s="148">
        <v>0</v>
      </c>
      <c r="F110" s="156">
        <v>0</v>
      </c>
      <c r="G110" s="157">
        <v>0</v>
      </c>
    </row>
    <row r="111" spans="2:7" ht="0" hidden="1" customHeight="1" x14ac:dyDescent="0.2">
      <c r="C111" s="71"/>
      <c r="D111" s="70" t="str">
        <f>$D$13</f>
        <v>year 2021</v>
      </c>
      <c r="E111" s="152">
        <v>0</v>
      </c>
      <c r="F111" s="156">
        <v>0</v>
      </c>
      <c r="G111" s="157">
        <v>0</v>
      </c>
    </row>
    <row r="112" spans="2:7" ht="0" hidden="1" customHeight="1" x14ac:dyDescent="0.2">
      <c r="B112" s="11" t="s">
        <v>276</v>
      </c>
      <c r="C112" s="94" t="s">
        <v>277</v>
      </c>
      <c r="D112" s="95" t="str">
        <f>$D$12</f>
        <v>year 2022</v>
      </c>
      <c r="E112" s="148">
        <v>0</v>
      </c>
      <c r="F112" s="156">
        <v>0</v>
      </c>
      <c r="G112" s="157">
        <v>0</v>
      </c>
    </row>
    <row r="113" spans="2:7" ht="0" hidden="1" customHeight="1" x14ac:dyDescent="0.2">
      <c r="C113" s="71"/>
      <c r="D113" s="70" t="str">
        <f>$D$13</f>
        <v>year 2021</v>
      </c>
      <c r="E113" s="152">
        <v>0</v>
      </c>
      <c r="F113" s="156">
        <v>0</v>
      </c>
      <c r="G113" s="157">
        <v>0</v>
      </c>
    </row>
    <row r="114" spans="2:7" ht="0" hidden="1" customHeight="1" x14ac:dyDescent="0.2">
      <c r="B114" s="11" t="s">
        <v>278</v>
      </c>
      <c r="C114" s="94" t="s">
        <v>141</v>
      </c>
      <c r="D114" s="95" t="str">
        <f>$D$12</f>
        <v>year 2022</v>
      </c>
      <c r="E114" s="148">
        <v>0</v>
      </c>
      <c r="F114" s="156">
        <v>0</v>
      </c>
      <c r="G114" s="157">
        <v>0</v>
      </c>
    </row>
    <row r="115" spans="2:7" ht="0" hidden="1" customHeight="1" x14ac:dyDescent="0.2">
      <c r="C115" s="71"/>
      <c r="D115" s="70" t="str">
        <f>$D$13</f>
        <v>year 2021</v>
      </c>
      <c r="E115" s="152">
        <v>0</v>
      </c>
      <c r="F115" s="156">
        <v>0</v>
      </c>
      <c r="G115" s="157">
        <v>0</v>
      </c>
    </row>
    <row r="116" spans="2:7" ht="0" hidden="1" customHeight="1" x14ac:dyDescent="0.2">
      <c r="B116" s="11" t="s">
        <v>279</v>
      </c>
      <c r="C116" s="94" t="s">
        <v>137</v>
      </c>
      <c r="D116" s="95" t="str">
        <f>$D$12</f>
        <v>year 2022</v>
      </c>
      <c r="E116" s="148">
        <v>0</v>
      </c>
      <c r="F116" s="156">
        <v>0</v>
      </c>
      <c r="G116" s="157">
        <v>0</v>
      </c>
    </row>
    <row r="117" spans="2:7" ht="0" hidden="1" customHeight="1" x14ac:dyDescent="0.2">
      <c r="C117" s="71"/>
      <c r="D117" s="70" t="str">
        <f>$D$13</f>
        <v>year 2021</v>
      </c>
      <c r="E117" s="152">
        <v>0</v>
      </c>
      <c r="F117" s="156">
        <v>0</v>
      </c>
      <c r="G117" s="157">
        <v>0</v>
      </c>
    </row>
    <row r="118" spans="2:7" ht="0" hidden="1" customHeight="1" x14ac:dyDescent="0.2">
      <c r="B118" s="11" t="s">
        <v>280</v>
      </c>
      <c r="C118" s="94" t="s">
        <v>93</v>
      </c>
      <c r="D118" s="95" t="str">
        <f>$D$12</f>
        <v>year 2022</v>
      </c>
      <c r="E118" s="148">
        <v>0</v>
      </c>
      <c r="F118" s="156">
        <v>0</v>
      </c>
      <c r="G118" s="157">
        <v>0</v>
      </c>
    </row>
    <row r="119" spans="2:7" ht="0" hidden="1" customHeight="1" x14ac:dyDescent="0.2">
      <c r="C119" s="71"/>
      <c r="D119" s="70" t="str">
        <f>$D$13</f>
        <v>year 2021</v>
      </c>
      <c r="E119" s="152">
        <v>0</v>
      </c>
      <c r="F119" s="156">
        <v>0</v>
      </c>
      <c r="G119" s="157">
        <v>0</v>
      </c>
    </row>
    <row r="120" spans="2:7" ht="0" hidden="1" customHeight="1" x14ac:dyDescent="0.2">
      <c r="B120" s="11" t="s">
        <v>281</v>
      </c>
      <c r="C120" s="94" t="s">
        <v>282</v>
      </c>
      <c r="D120" s="95" t="str">
        <f>$D$12</f>
        <v>year 2022</v>
      </c>
      <c r="E120" s="148">
        <v>0</v>
      </c>
      <c r="F120" s="156">
        <v>0</v>
      </c>
      <c r="G120" s="157">
        <v>0</v>
      </c>
    </row>
    <row r="121" spans="2:7" ht="0" hidden="1" customHeight="1" x14ac:dyDescent="0.2">
      <c r="C121" s="71"/>
      <c r="D121" s="70" t="str">
        <f>$D$13</f>
        <v>year 2021</v>
      </c>
      <c r="E121" s="152">
        <v>0</v>
      </c>
      <c r="F121" s="156">
        <v>0</v>
      </c>
      <c r="G121" s="157">
        <v>0</v>
      </c>
    </row>
    <row r="122" spans="2:7" ht="0" hidden="1" customHeight="1" x14ac:dyDescent="0.2">
      <c r="B122" s="11" t="s">
        <v>283</v>
      </c>
      <c r="C122" s="94" t="s">
        <v>284</v>
      </c>
      <c r="D122" s="95" t="str">
        <f>$D$12</f>
        <v>year 2022</v>
      </c>
      <c r="E122" s="148">
        <v>0</v>
      </c>
      <c r="F122" s="156">
        <v>0</v>
      </c>
      <c r="G122" s="157">
        <v>0</v>
      </c>
    </row>
    <row r="123" spans="2:7" ht="0" hidden="1" customHeight="1" x14ac:dyDescent="0.2">
      <c r="C123" s="71"/>
      <c r="D123" s="70" t="str">
        <f>$D$13</f>
        <v>year 2021</v>
      </c>
      <c r="E123" s="152">
        <v>0</v>
      </c>
      <c r="F123" s="156">
        <v>0</v>
      </c>
      <c r="G123" s="157">
        <v>0</v>
      </c>
    </row>
    <row r="124" spans="2:7" ht="0" hidden="1" customHeight="1" x14ac:dyDescent="0.2">
      <c r="B124" s="11" t="s">
        <v>102</v>
      </c>
      <c r="C124" s="94" t="s">
        <v>285</v>
      </c>
      <c r="D124" s="95" t="str">
        <f>$D$12</f>
        <v>year 2022</v>
      </c>
      <c r="E124" s="148">
        <v>0</v>
      </c>
      <c r="F124" s="156">
        <v>0</v>
      </c>
      <c r="G124" s="157">
        <v>0</v>
      </c>
    </row>
    <row r="125" spans="2:7" ht="0" hidden="1" customHeight="1" x14ac:dyDescent="0.2">
      <c r="C125" s="71"/>
      <c r="D125" s="70" t="str">
        <f>$D$13</f>
        <v>year 2021</v>
      </c>
      <c r="E125" s="152">
        <v>0</v>
      </c>
      <c r="F125" s="156">
        <v>0</v>
      </c>
      <c r="G125" s="157">
        <v>0</v>
      </c>
    </row>
    <row r="126" spans="2:7" ht="0" hidden="1" customHeight="1" x14ac:dyDescent="0.2">
      <c r="B126" s="11" t="s">
        <v>104</v>
      </c>
      <c r="C126" s="94" t="s">
        <v>286</v>
      </c>
      <c r="D126" s="95" t="str">
        <f>$D$12</f>
        <v>year 2022</v>
      </c>
      <c r="E126" s="148">
        <v>0</v>
      </c>
      <c r="F126" s="156">
        <v>0</v>
      </c>
      <c r="G126" s="157">
        <v>0</v>
      </c>
    </row>
    <row r="127" spans="2:7" ht="0" hidden="1" customHeight="1" x14ac:dyDescent="0.2">
      <c r="C127" s="71"/>
      <c r="D127" s="70" t="str">
        <f>$D$13</f>
        <v>year 2021</v>
      </c>
      <c r="E127" s="152">
        <v>0</v>
      </c>
      <c r="F127" s="156">
        <v>0</v>
      </c>
      <c r="G127" s="157">
        <v>0</v>
      </c>
    </row>
    <row r="128" spans="2:7" ht="0" hidden="1" customHeight="1" x14ac:dyDescent="0.2">
      <c r="B128" s="11" t="s">
        <v>287</v>
      </c>
      <c r="C128" s="94" t="s">
        <v>288</v>
      </c>
      <c r="D128" s="95" t="str">
        <f>$D$12</f>
        <v>year 2022</v>
      </c>
      <c r="E128" s="148">
        <v>0</v>
      </c>
      <c r="F128" s="156">
        <v>0</v>
      </c>
      <c r="G128" s="157">
        <v>0</v>
      </c>
    </row>
    <row r="129" spans="2:7" ht="0" hidden="1" customHeight="1" x14ac:dyDescent="0.2">
      <c r="C129" s="71"/>
      <c r="D129" s="70" t="str">
        <f>$D$13</f>
        <v>year 2021</v>
      </c>
      <c r="E129" s="152">
        <v>0</v>
      </c>
      <c r="F129" s="156">
        <v>0</v>
      </c>
      <c r="G129" s="157">
        <v>0</v>
      </c>
    </row>
    <row r="130" spans="2:7" ht="0" hidden="1" customHeight="1" x14ac:dyDescent="0.2">
      <c r="B130" s="11" t="s">
        <v>289</v>
      </c>
      <c r="C130" s="94" t="s">
        <v>290</v>
      </c>
      <c r="D130" s="95" t="str">
        <f>$D$12</f>
        <v>year 2022</v>
      </c>
      <c r="E130" s="148">
        <v>0</v>
      </c>
      <c r="F130" s="156">
        <v>0</v>
      </c>
      <c r="G130" s="157">
        <v>0</v>
      </c>
    </row>
    <row r="131" spans="2:7" ht="0" hidden="1" customHeight="1" x14ac:dyDescent="0.2">
      <c r="C131" s="71"/>
      <c r="D131" s="70" t="str">
        <f>$D$13</f>
        <v>year 2021</v>
      </c>
      <c r="E131" s="152">
        <v>0</v>
      </c>
      <c r="F131" s="156">
        <v>0</v>
      </c>
      <c r="G131" s="157">
        <v>0</v>
      </c>
    </row>
    <row r="132" spans="2:7" ht="0" hidden="1" customHeight="1" x14ac:dyDescent="0.2">
      <c r="B132" s="11" t="s">
        <v>291</v>
      </c>
      <c r="C132" s="94" t="s">
        <v>292</v>
      </c>
      <c r="D132" s="95" t="str">
        <f>$D$12</f>
        <v>year 2022</v>
      </c>
      <c r="E132" s="148">
        <v>0</v>
      </c>
      <c r="F132" s="156">
        <v>0</v>
      </c>
      <c r="G132" s="157">
        <v>0</v>
      </c>
    </row>
    <row r="133" spans="2:7" ht="0" hidden="1" customHeight="1" x14ac:dyDescent="0.2">
      <c r="C133" s="71"/>
      <c r="D133" s="70" t="str">
        <f>$D$13</f>
        <v>year 2021</v>
      </c>
      <c r="E133" s="152">
        <v>0</v>
      </c>
      <c r="F133" s="156">
        <v>0</v>
      </c>
      <c r="G133" s="157">
        <v>0</v>
      </c>
    </row>
    <row r="134" spans="2:7" ht="0" hidden="1" customHeight="1" x14ac:dyDescent="0.2">
      <c r="B134" s="11" t="s">
        <v>293</v>
      </c>
      <c r="C134" s="94" t="s">
        <v>294</v>
      </c>
      <c r="D134" s="95" t="str">
        <f>$D$12</f>
        <v>year 2022</v>
      </c>
      <c r="E134" s="148">
        <v>0</v>
      </c>
      <c r="F134" s="156">
        <v>0</v>
      </c>
      <c r="G134" s="157">
        <v>0</v>
      </c>
    </row>
    <row r="135" spans="2:7" ht="0" hidden="1" customHeight="1" x14ac:dyDescent="0.2">
      <c r="C135" s="71"/>
      <c r="D135" s="70" t="str">
        <f>$D$13</f>
        <v>year 2021</v>
      </c>
      <c r="E135" s="152">
        <v>0</v>
      </c>
      <c r="F135" s="156">
        <v>0</v>
      </c>
      <c r="G135" s="157">
        <v>0</v>
      </c>
    </row>
    <row r="136" spans="2:7" ht="0" hidden="1" customHeight="1" x14ac:dyDescent="0.2">
      <c r="B136" s="11" t="s">
        <v>295</v>
      </c>
      <c r="C136" s="94" t="s">
        <v>296</v>
      </c>
      <c r="D136" s="95" t="str">
        <f>$D$12</f>
        <v>year 2022</v>
      </c>
      <c r="E136" s="148">
        <v>0</v>
      </c>
      <c r="F136" s="156">
        <v>0</v>
      </c>
      <c r="G136" s="157">
        <v>0</v>
      </c>
    </row>
    <row r="137" spans="2:7" ht="0" hidden="1" customHeight="1" x14ac:dyDescent="0.2">
      <c r="C137" s="71"/>
      <c r="D137" s="70" t="str">
        <f>$D$13</f>
        <v>year 2021</v>
      </c>
      <c r="E137" s="152">
        <v>0</v>
      </c>
      <c r="F137" s="156">
        <v>0</v>
      </c>
      <c r="G137" s="157">
        <v>0</v>
      </c>
    </row>
    <row r="138" spans="2:7" ht="0" hidden="1" customHeight="1" x14ac:dyDescent="0.2">
      <c r="B138" s="11" t="s">
        <v>297</v>
      </c>
      <c r="C138" s="94" t="s">
        <v>95</v>
      </c>
      <c r="D138" s="95" t="str">
        <f>$D$12</f>
        <v>year 2022</v>
      </c>
      <c r="E138" s="148">
        <v>0</v>
      </c>
      <c r="F138" s="156">
        <v>0</v>
      </c>
      <c r="G138" s="157">
        <v>0</v>
      </c>
    </row>
    <row r="139" spans="2:7" ht="0" hidden="1" customHeight="1" x14ac:dyDescent="0.2">
      <c r="C139" s="71"/>
      <c r="D139" s="70" t="str">
        <f>$D$13</f>
        <v>year 2021</v>
      </c>
      <c r="E139" s="152">
        <v>0</v>
      </c>
      <c r="F139" s="156">
        <v>0</v>
      </c>
      <c r="G139" s="157">
        <v>0</v>
      </c>
    </row>
    <row r="140" spans="2:7" ht="0" hidden="1" customHeight="1" x14ac:dyDescent="0.2">
      <c r="B140" s="11" t="s">
        <v>298</v>
      </c>
      <c r="C140" s="94" t="s">
        <v>299</v>
      </c>
      <c r="D140" s="95" t="str">
        <f>$D$12</f>
        <v>year 2022</v>
      </c>
      <c r="E140" s="148">
        <v>0</v>
      </c>
      <c r="F140" s="156">
        <v>0</v>
      </c>
      <c r="G140" s="157">
        <v>0</v>
      </c>
    </row>
    <row r="141" spans="2:7" ht="0" hidden="1" customHeight="1" x14ac:dyDescent="0.2">
      <c r="C141" s="71"/>
      <c r="D141" s="70" t="str">
        <f>$D$13</f>
        <v>year 2021</v>
      </c>
      <c r="E141" s="152">
        <v>0</v>
      </c>
      <c r="F141" s="156">
        <v>0</v>
      </c>
      <c r="G141" s="157">
        <v>0</v>
      </c>
    </row>
    <row r="142" spans="2:7" ht="0" hidden="1" customHeight="1" x14ac:dyDescent="0.2">
      <c r="B142" s="11" t="s">
        <v>300</v>
      </c>
      <c r="C142" s="94" t="s">
        <v>301</v>
      </c>
      <c r="D142" s="95" t="str">
        <f>$D$12</f>
        <v>year 2022</v>
      </c>
      <c r="E142" s="148">
        <v>0</v>
      </c>
      <c r="F142" s="156">
        <v>0</v>
      </c>
      <c r="G142" s="157">
        <v>0</v>
      </c>
    </row>
    <row r="143" spans="2:7" ht="0" hidden="1" customHeight="1" x14ac:dyDescent="0.2">
      <c r="C143" s="71"/>
      <c r="D143" s="70" t="str">
        <f>$D$13</f>
        <v>year 2021</v>
      </c>
      <c r="E143" s="152">
        <v>0</v>
      </c>
      <c r="F143" s="156">
        <v>0</v>
      </c>
      <c r="G143" s="157">
        <v>0</v>
      </c>
    </row>
    <row r="144" spans="2:7" ht="0" hidden="1" customHeight="1" x14ac:dyDescent="0.2">
      <c r="B144" s="11" t="s">
        <v>302</v>
      </c>
      <c r="C144" s="94" t="s">
        <v>97</v>
      </c>
      <c r="D144" s="95" t="str">
        <f>$D$12</f>
        <v>year 2022</v>
      </c>
      <c r="E144" s="148">
        <v>0</v>
      </c>
      <c r="F144" s="156">
        <v>0</v>
      </c>
      <c r="G144" s="157">
        <v>0</v>
      </c>
    </row>
    <row r="145" spans="2:7" ht="0" hidden="1" customHeight="1" x14ac:dyDescent="0.2">
      <c r="C145" s="71"/>
      <c r="D145" s="70" t="str">
        <f>$D$13</f>
        <v>year 2021</v>
      </c>
      <c r="E145" s="152">
        <v>0</v>
      </c>
      <c r="F145" s="156">
        <v>0</v>
      </c>
      <c r="G145" s="157">
        <v>0</v>
      </c>
    </row>
    <row r="146" spans="2:7" ht="0" hidden="1" customHeight="1" x14ac:dyDescent="0.2">
      <c r="B146" s="11" t="s">
        <v>303</v>
      </c>
      <c r="C146" s="94" t="s">
        <v>99</v>
      </c>
      <c r="D146" s="95" t="str">
        <f>$D$12</f>
        <v>year 2022</v>
      </c>
      <c r="E146" s="148">
        <v>0</v>
      </c>
      <c r="F146" s="156">
        <v>0</v>
      </c>
      <c r="G146" s="157">
        <v>0</v>
      </c>
    </row>
    <row r="147" spans="2:7" ht="0" hidden="1" customHeight="1" x14ac:dyDescent="0.2">
      <c r="C147" s="71"/>
      <c r="D147" s="70" t="str">
        <f>$D$13</f>
        <v>year 2021</v>
      </c>
      <c r="E147" s="152">
        <v>0</v>
      </c>
      <c r="F147" s="156">
        <v>0</v>
      </c>
      <c r="G147" s="157">
        <v>0</v>
      </c>
    </row>
    <row r="148" spans="2:7" ht="0" hidden="1" customHeight="1" x14ac:dyDescent="0.2">
      <c r="B148" s="11" t="s">
        <v>304</v>
      </c>
      <c r="C148" s="94" t="s">
        <v>305</v>
      </c>
      <c r="D148" s="95" t="str">
        <f>$D$12</f>
        <v>year 2022</v>
      </c>
      <c r="E148" s="148">
        <v>0</v>
      </c>
      <c r="F148" s="156">
        <v>0</v>
      </c>
      <c r="G148" s="157">
        <v>0</v>
      </c>
    </row>
    <row r="149" spans="2:7" ht="0" hidden="1" customHeight="1" x14ac:dyDescent="0.2">
      <c r="C149" s="71"/>
      <c r="D149" s="70" t="str">
        <f>$D$13</f>
        <v>year 2021</v>
      </c>
      <c r="E149" s="152">
        <v>0</v>
      </c>
      <c r="F149" s="156">
        <v>0</v>
      </c>
      <c r="G149" s="157">
        <v>0</v>
      </c>
    </row>
    <row r="150" spans="2:7" ht="0" hidden="1" customHeight="1" x14ac:dyDescent="0.2">
      <c r="B150" s="11" t="s">
        <v>306</v>
      </c>
      <c r="C150" s="94" t="s">
        <v>307</v>
      </c>
      <c r="D150" s="95" t="str">
        <f>$D$12</f>
        <v>year 2022</v>
      </c>
      <c r="E150" s="148">
        <v>0</v>
      </c>
      <c r="F150" s="156">
        <v>0</v>
      </c>
      <c r="G150" s="157">
        <v>0</v>
      </c>
    </row>
    <row r="151" spans="2:7" ht="0" hidden="1" customHeight="1" x14ac:dyDescent="0.2">
      <c r="C151" s="71"/>
      <c r="D151" s="70" t="str">
        <f>$D$13</f>
        <v>year 2021</v>
      </c>
      <c r="E151" s="152">
        <v>0</v>
      </c>
      <c r="F151" s="156">
        <v>0</v>
      </c>
      <c r="G151" s="157">
        <v>0</v>
      </c>
    </row>
    <row r="152" spans="2:7" ht="0" hidden="1" customHeight="1" x14ac:dyDescent="0.2">
      <c r="B152" s="11" t="s">
        <v>308</v>
      </c>
      <c r="C152" s="94" t="s">
        <v>309</v>
      </c>
      <c r="D152" s="95" t="str">
        <f>$D$12</f>
        <v>year 2022</v>
      </c>
      <c r="E152" s="148">
        <v>0</v>
      </c>
      <c r="F152" s="156">
        <v>0</v>
      </c>
      <c r="G152" s="157">
        <v>0</v>
      </c>
    </row>
    <row r="153" spans="2:7" ht="0" hidden="1" customHeight="1" x14ac:dyDescent="0.2">
      <c r="C153" s="71"/>
      <c r="D153" s="70" t="str">
        <f>$D$13</f>
        <v>year 2021</v>
      </c>
      <c r="E153" s="152">
        <v>0</v>
      </c>
      <c r="F153" s="156">
        <v>0</v>
      </c>
      <c r="G153" s="157">
        <v>0</v>
      </c>
    </row>
    <row r="154" spans="2:7" ht="0" hidden="1" customHeight="1" x14ac:dyDescent="0.2">
      <c r="B154" s="11" t="s">
        <v>310</v>
      </c>
      <c r="C154" s="94" t="s">
        <v>311</v>
      </c>
      <c r="D154" s="95" t="str">
        <f>$D$12</f>
        <v>year 2022</v>
      </c>
      <c r="E154" s="148">
        <v>0</v>
      </c>
      <c r="F154" s="156">
        <v>0</v>
      </c>
      <c r="G154" s="157">
        <v>0</v>
      </c>
    </row>
    <row r="155" spans="2:7" ht="0" hidden="1" customHeight="1" x14ac:dyDescent="0.2">
      <c r="C155" s="71"/>
      <c r="D155" s="70" t="str">
        <f>$D$13</f>
        <v>year 2021</v>
      </c>
      <c r="E155" s="152">
        <v>0</v>
      </c>
      <c r="F155" s="156">
        <v>0</v>
      </c>
      <c r="G155" s="157">
        <v>0</v>
      </c>
    </row>
    <row r="156" spans="2:7" ht="0" hidden="1" customHeight="1" x14ac:dyDescent="0.2">
      <c r="B156" s="11" t="s">
        <v>312</v>
      </c>
      <c r="C156" s="94" t="s">
        <v>313</v>
      </c>
      <c r="D156" s="95" t="str">
        <f>$D$12</f>
        <v>year 2022</v>
      </c>
      <c r="E156" s="148">
        <v>0</v>
      </c>
      <c r="F156" s="156">
        <v>0</v>
      </c>
      <c r="G156" s="157">
        <v>0</v>
      </c>
    </row>
    <row r="157" spans="2:7" ht="0" hidden="1" customHeight="1" x14ac:dyDescent="0.2">
      <c r="C157" s="71"/>
      <c r="D157" s="70" t="str">
        <f>$D$13</f>
        <v>year 2021</v>
      </c>
      <c r="E157" s="152">
        <v>0</v>
      </c>
      <c r="F157" s="156">
        <v>0</v>
      </c>
      <c r="G157" s="157">
        <v>0</v>
      </c>
    </row>
    <row r="158" spans="2:7" ht="0" hidden="1" customHeight="1" x14ac:dyDescent="0.2">
      <c r="B158" s="11" t="s">
        <v>106</v>
      </c>
      <c r="C158" s="94" t="s">
        <v>103</v>
      </c>
      <c r="D158" s="95" t="str">
        <f>$D$12</f>
        <v>year 2022</v>
      </c>
      <c r="E158" s="148">
        <v>0</v>
      </c>
      <c r="F158" s="156">
        <v>0</v>
      </c>
      <c r="G158" s="157">
        <v>0</v>
      </c>
    </row>
    <row r="159" spans="2:7" ht="0" hidden="1" customHeight="1" x14ac:dyDescent="0.2">
      <c r="C159" s="71"/>
      <c r="D159" s="70" t="str">
        <f>$D$13</f>
        <v>year 2021</v>
      </c>
      <c r="E159" s="152">
        <v>0</v>
      </c>
      <c r="F159" s="156">
        <v>0</v>
      </c>
      <c r="G159" s="157">
        <v>0</v>
      </c>
    </row>
    <row r="160" spans="2:7" ht="0" hidden="1" customHeight="1" x14ac:dyDescent="0.2">
      <c r="B160" s="11" t="s">
        <v>142</v>
      </c>
      <c r="C160" s="94" t="s">
        <v>101</v>
      </c>
      <c r="D160" s="95" t="str">
        <f>$D$12</f>
        <v>year 2022</v>
      </c>
      <c r="E160" s="148">
        <v>0</v>
      </c>
      <c r="F160" s="156">
        <v>0</v>
      </c>
      <c r="G160" s="157">
        <v>0</v>
      </c>
    </row>
    <row r="161" spans="2:7" ht="0" hidden="1" customHeight="1" x14ac:dyDescent="0.2">
      <c r="C161" s="71"/>
      <c r="D161" s="70" t="str">
        <f>$D$13</f>
        <v>year 2021</v>
      </c>
      <c r="E161" s="152">
        <v>0</v>
      </c>
      <c r="F161" s="156">
        <v>0</v>
      </c>
      <c r="G161" s="157">
        <v>0</v>
      </c>
    </row>
    <row r="162" spans="2:7" ht="0" hidden="1" customHeight="1" x14ac:dyDescent="0.2">
      <c r="B162" s="11" t="s">
        <v>314</v>
      </c>
      <c r="C162" s="94" t="s">
        <v>315</v>
      </c>
      <c r="D162" s="95" t="str">
        <f>$D$12</f>
        <v>year 2022</v>
      </c>
      <c r="E162" s="148">
        <v>0</v>
      </c>
      <c r="F162" s="156">
        <v>0</v>
      </c>
      <c r="G162" s="157">
        <v>0</v>
      </c>
    </row>
    <row r="163" spans="2:7" ht="0" hidden="1" customHeight="1" x14ac:dyDescent="0.2">
      <c r="C163" s="71"/>
      <c r="D163" s="70" t="str">
        <f>$D$13</f>
        <v>year 2021</v>
      </c>
      <c r="E163" s="152">
        <v>0</v>
      </c>
      <c r="F163" s="156">
        <v>0</v>
      </c>
      <c r="G163" s="157">
        <v>0</v>
      </c>
    </row>
    <row r="164" spans="2:7" ht="0" hidden="1" customHeight="1" x14ac:dyDescent="0.2">
      <c r="B164" s="11" t="s">
        <v>108</v>
      </c>
      <c r="C164" s="94" t="s">
        <v>316</v>
      </c>
      <c r="D164" s="95" t="str">
        <f>$D$12</f>
        <v>year 2022</v>
      </c>
      <c r="E164" s="148">
        <v>0</v>
      </c>
      <c r="F164" s="156">
        <v>0</v>
      </c>
      <c r="G164" s="157">
        <v>0</v>
      </c>
    </row>
    <row r="165" spans="2:7" ht="0" hidden="1" customHeight="1" x14ac:dyDescent="0.2">
      <c r="C165" s="71"/>
      <c r="D165" s="70" t="str">
        <f>$D$13</f>
        <v>year 2021</v>
      </c>
      <c r="E165" s="152">
        <v>0</v>
      </c>
      <c r="F165" s="156">
        <v>0</v>
      </c>
      <c r="G165" s="157">
        <v>0</v>
      </c>
    </row>
    <row r="166" spans="2:7" ht="0" hidden="1" customHeight="1" x14ac:dyDescent="0.2">
      <c r="B166" s="11" t="s">
        <v>317</v>
      </c>
      <c r="C166" s="94" t="s">
        <v>318</v>
      </c>
      <c r="D166" s="95" t="str">
        <f>$D$12</f>
        <v>year 2022</v>
      </c>
      <c r="E166" s="148">
        <v>0</v>
      </c>
      <c r="F166" s="156">
        <v>0</v>
      </c>
      <c r="G166" s="157">
        <v>0</v>
      </c>
    </row>
    <row r="167" spans="2:7" ht="0" hidden="1" customHeight="1" x14ac:dyDescent="0.2">
      <c r="C167" s="71"/>
      <c r="D167" s="70" t="str">
        <f>$D$13</f>
        <v>year 2021</v>
      </c>
      <c r="E167" s="152">
        <v>0</v>
      </c>
      <c r="F167" s="156">
        <v>0</v>
      </c>
      <c r="G167" s="157">
        <v>0</v>
      </c>
    </row>
    <row r="168" spans="2:7" ht="0" hidden="1" customHeight="1" x14ac:dyDescent="0.2">
      <c r="B168" s="11" t="s">
        <v>150</v>
      </c>
      <c r="C168" s="94" t="s">
        <v>319</v>
      </c>
      <c r="D168" s="95" t="str">
        <f>$D$12</f>
        <v>year 2022</v>
      </c>
      <c r="E168" s="148">
        <v>0</v>
      </c>
      <c r="F168" s="156">
        <v>0</v>
      </c>
      <c r="G168" s="157">
        <v>0</v>
      </c>
    </row>
    <row r="169" spans="2:7" ht="0" hidden="1" customHeight="1" x14ac:dyDescent="0.2">
      <c r="C169" s="71"/>
      <c r="D169" s="70" t="str">
        <f>$D$13</f>
        <v>year 2021</v>
      </c>
      <c r="E169" s="152">
        <v>0</v>
      </c>
      <c r="F169" s="156">
        <v>0</v>
      </c>
      <c r="G169" s="157">
        <v>0</v>
      </c>
    </row>
    <row r="170" spans="2:7" ht="0" hidden="1" customHeight="1" x14ac:dyDescent="0.2">
      <c r="B170" s="11" t="s">
        <v>320</v>
      </c>
      <c r="C170" s="94" t="s">
        <v>321</v>
      </c>
      <c r="D170" s="95" t="str">
        <f>$D$12</f>
        <v>year 2022</v>
      </c>
      <c r="E170" s="148">
        <v>0</v>
      </c>
      <c r="F170" s="156">
        <v>0</v>
      </c>
      <c r="G170" s="157">
        <v>0</v>
      </c>
    </row>
    <row r="171" spans="2:7" ht="0" hidden="1" customHeight="1" x14ac:dyDescent="0.2">
      <c r="C171" s="71"/>
      <c r="D171" s="70" t="str">
        <f>$D$13</f>
        <v>year 2021</v>
      </c>
      <c r="E171" s="152">
        <v>0</v>
      </c>
      <c r="F171" s="156">
        <v>0</v>
      </c>
      <c r="G171" s="157">
        <v>0</v>
      </c>
    </row>
    <row r="172" spans="2:7" ht="0" hidden="1" customHeight="1" x14ac:dyDescent="0.2">
      <c r="B172" s="11" t="s">
        <v>322</v>
      </c>
      <c r="C172" s="94" t="s">
        <v>323</v>
      </c>
      <c r="D172" s="95" t="str">
        <f>$D$12</f>
        <v>year 2022</v>
      </c>
      <c r="E172" s="148">
        <v>0</v>
      </c>
      <c r="F172" s="156">
        <v>0</v>
      </c>
      <c r="G172" s="157">
        <v>0</v>
      </c>
    </row>
    <row r="173" spans="2:7" ht="0" hidden="1" customHeight="1" x14ac:dyDescent="0.2">
      <c r="C173" s="71"/>
      <c r="D173" s="70" t="str">
        <f>$D$13</f>
        <v>year 2021</v>
      </c>
      <c r="E173" s="152">
        <v>0</v>
      </c>
      <c r="F173" s="156">
        <v>0</v>
      </c>
      <c r="G173" s="157">
        <v>0</v>
      </c>
    </row>
    <row r="174" spans="2:7" ht="0" hidden="1" customHeight="1" x14ac:dyDescent="0.2">
      <c r="B174" s="11" t="s">
        <v>324</v>
      </c>
      <c r="C174" s="94" t="s">
        <v>325</v>
      </c>
      <c r="D174" s="95" t="str">
        <f>$D$12</f>
        <v>year 2022</v>
      </c>
      <c r="E174" s="148">
        <v>0</v>
      </c>
      <c r="F174" s="156">
        <v>0</v>
      </c>
      <c r="G174" s="157">
        <v>0</v>
      </c>
    </row>
    <row r="175" spans="2:7" ht="0" hidden="1" customHeight="1" x14ac:dyDescent="0.2">
      <c r="C175" s="71"/>
      <c r="D175" s="70" t="str">
        <f>$D$13</f>
        <v>year 2021</v>
      </c>
      <c r="E175" s="152">
        <v>0</v>
      </c>
      <c r="F175" s="156">
        <v>0</v>
      </c>
      <c r="G175" s="157">
        <v>0</v>
      </c>
    </row>
    <row r="176" spans="2:7" ht="0" hidden="1" customHeight="1" x14ac:dyDescent="0.2">
      <c r="B176" s="11" t="s">
        <v>326</v>
      </c>
      <c r="C176" s="94" t="s">
        <v>327</v>
      </c>
      <c r="D176" s="95" t="str">
        <f>$D$12</f>
        <v>year 2022</v>
      </c>
      <c r="E176" s="148">
        <v>0</v>
      </c>
      <c r="F176" s="156">
        <v>0</v>
      </c>
      <c r="G176" s="157">
        <v>0</v>
      </c>
    </row>
    <row r="177" spans="2:7" ht="0" hidden="1" customHeight="1" x14ac:dyDescent="0.2">
      <c r="C177" s="71"/>
      <c r="D177" s="70" t="str">
        <f>$D$13</f>
        <v>year 2021</v>
      </c>
      <c r="E177" s="152">
        <v>0</v>
      </c>
      <c r="F177" s="156">
        <v>0</v>
      </c>
      <c r="G177" s="157">
        <v>0</v>
      </c>
    </row>
    <row r="178" spans="2:7" ht="0" hidden="1" customHeight="1" x14ac:dyDescent="0.2">
      <c r="B178" s="11" t="s">
        <v>328</v>
      </c>
      <c r="C178" s="94" t="s">
        <v>329</v>
      </c>
      <c r="D178" s="95" t="str">
        <f>$D$12</f>
        <v>year 2022</v>
      </c>
      <c r="E178" s="148">
        <v>0</v>
      </c>
      <c r="F178" s="156">
        <v>0</v>
      </c>
      <c r="G178" s="157">
        <v>0</v>
      </c>
    </row>
    <row r="179" spans="2:7" ht="0" hidden="1" customHeight="1" x14ac:dyDescent="0.2">
      <c r="C179" s="71"/>
      <c r="D179" s="70" t="str">
        <f>$D$13</f>
        <v>year 2021</v>
      </c>
      <c r="E179" s="152">
        <v>0</v>
      </c>
      <c r="F179" s="156">
        <v>0</v>
      </c>
      <c r="G179" s="157">
        <v>0</v>
      </c>
    </row>
    <row r="180" spans="2:7" ht="0" hidden="1" customHeight="1" x14ac:dyDescent="0.2">
      <c r="B180" s="11" t="s">
        <v>330</v>
      </c>
      <c r="C180" s="94" t="s">
        <v>331</v>
      </c>
      <c r="D180" s="95" t="str">
        <f>$D$12</f>
        <v>year 2022</v>
      </c>
      <c r="E180" s="148">
        <v>0</v>
      </c>
      <c r="F180" s="156">
        <v>0</v>
      </c>
      <c r="G180" s="157">
        <v>0</v>
      </c>
    </row>
    <row r="181" spans="2:7" ht="0" hidden="1" customHeight="1" x14ac:dyDescent="0.2">
      <c r="C181" s="71"/>
      <c r="D181" s="70" t="str">
        <f>$D$13</f>
        <v>year 2021</v>
      </c>
      <c r="E181" s="152">
        <v>0</v>
      </c>
      <c r="F181" s="156">
        <v>0</v>
      </c>
      <c r="G181" s="157">
        <v>0</v>
      </c>
    </row>
    <row r="182" spans="2:7" ht="0" hidden="1" customHeight="1" x14ac:dyDescent="0.2">
      <c r="B182" s="11" t="s">
        <v>152</v>
      </c>
      <c r="C182" s="94" t="s">
        <v>332</v>
      </c>
      <c r="D182" s="95" t="str">
        <f>$D$12</f>
        <v>year 2022</v>
      </c>
      <c r="E182" s="148">
        <v>0</v>
      </c>
      <c r="F182" s="156">
        <v>0</v>
      </c>
      <c r="G182" s="157">
        <v>0</v>
      </c>
    </row>
    <row r="183" spans="2:7" ht="0" hidden="1" customHeight="1" x14ac:dyDescent="0.2">
      <c r="C183" s="71"/>
      <c r="D183" s="70" t="str">
        <f>$D$13</f>
        <v>year 2021</v>
      </c>
      <c r="E183" s="152">
        <v>0</v>
      </c>
      <c r="F183" s="156">
        <v>0</v>
      </c>
      <c r="G183" s="157">
        <v>0</v>
      </c>
    </row>
    <row r="184" spans="2:7" ht="0" hidden="1" customHeight="1" x14ac:dyDescent="0.2">
      <c r="B184" s="11" t="s">
        <v>333</v>
      </c>
      <c r="C184" s="94" t="s">
        <v>139</v>
      </c>
      <c r="D184" s="95" t="str">
        <f>$D$12</f>
        <v>year 2022</v>
      </c>
      <c r="E184" s="148">
        <v>0</v>
      </c>
      <c r="F184" s="156">
        <v>0</v>
      </c>
      <c r="G184" s="157">
        <v>0</v>
      </c>
    </row>
    <row r="185" spans="2:7" ht="0" hidden="1" customHeight="1" x14ac:dyDescent="0.2">
      <c r="C185" s="71"/>
      <c r="D185" s="70" t="str">
        <f>$D$13</f>
        <v>year 2021</v>
      </c>
      <c r="E185" s="152">
        <v>0</v>
      </c>
      <c r="F185" s="156">
        <v>0</v>
      </c>
      <c r="G185" s="157">
        <v>0</v>
      </c>
    </row>
    <row r="186" spans="2:7" ht="0" hidden="1" customHeight="1" x14ac:dyDescent="0.2">
      <c r="B186" s="11" t="s">
        <v>334</v>
      </c>
      <c r="C186" s="94" t="s">
        <v>143</v>
      </c>
      <c r="D186" s="95" t="str">
        <f>$D$12</f>
        <v>year 2022</v>
      </c>
      <c r="E186" s="148">
        <v>0</v>
      </c>
      <c r="F186" s="156">
        <v>0</v>
      </c>
      <c r="G186" s="157">
        <v>0</v>
      </c>
    </row>
    <row r="187" spans="2:7" ht="0" hidden="1" customHeight="1" x14ac:dyDescent="0.2">
      <c r="C187" s="71"/>
      <c r="D187" s="70" t="str">
        <f>$D$13</f>
        <v>year 2021</v>
      </c>
      <c r="E187" s="152">
        <v>0</v>
      </c>
      <c r="F187" s="156">
        <v>0</v>
      </c>
      <c r="G187" s="157">
        <v>0</v>
      </c>
    </row>
    <row r="188" spans="2:7" ht="0" hidden="1" customHeight="1" x14ac:dyDescent="0.2">
      <c r="B188" s="11" t="s">
        <v>335</v>
      </c>
      <c r="C188" s="94" t="s">
        <v>336</v>
      </c>
      <c r="D188" s="95" t="str">
        <f>$D$12</f>
        <v>year 2022</v>
      </c>
      <c r="E188" s="148">
        <v>0</v>
      </c>
      <c r="F188" s="156">
        <v>0</v>
      </c>
      <c r="G188" s="157">
        <v>0</v>
      </c>
    </row>
    <row r="189" spans="2:7" ht="0" hidden="1" customHeight="1" x14ac:dyDescent="0.2">
      <c r="C189" s="71"/>
      <c r="D189" s="70" t="str">
        <f>$D$13</f>
        <v>year 2021</v>
      </c>
      <c r="E189" s="152">
        <v>0</v>
      </c>
      <c r="F189" s="156">
        <v>0</v>
      </c>
      <c r="G189" s="157">
        <v>0</v>
      </c>
    </row>
    <row r="190" spans="2:7" ht="0" hidden="1" customHeight="1" x14ac:dyDescent="0.2">
      <c r="B190" s="11" t="s">
        <v>337</v>
      </c>
      <c r="C190" s="94" t="s">
        <v>338</v>
      </c>
      <c r="D190" s="95" t="str">
        <f>$D$12</f>
        <v>year 2022</v>
      </c>
      <c r="E190" s="148">
        <v>0</v>
      </c>
      <c r="F190" s="156">
        <v>0</v>
      </c>
      <c r="G190" s="157">
        <v>0</v>
      </c>
    </row>
    <row r="191" spans="2:7" ht="0" hidden="1" customHeight="1" x14ac:dyDescent="0.2">
      <c r="C191" s="71"/>
      <c r="D191" s="70" t="str">
        <f>$D$13</f>
        <v>year 2021</v>
      </c>
      <c r="E191" s="152">
        <v>0</v>
      </c>
      <c r="F191" s="156">
        <v>0</v>
      </c>
      <c r="G191" s="157">
        <v>0</v>
      </c>
    </row>
    <row r="192" spans="2:7" ht="0" hidden="1" customHeight="1" x14ac:dyDescent="0.2">
      <c r="B192" s="11" t="s">
        <v>339</v>
      </c>
      <c r="C192" s="94" t="s">
        <v>340</v>
      </c>
      <c r="D192" s="95" t="str">
        <f>$D$12</f>
        <v>year 2022</v>
      </c>
      <c r="E192" s="148">
        <v>0</v>
      </c>
      <c r="F192" s="156">
        <v>0</v>
      </c>
      <c r="G192" s="157">
        <v>0</v>
      </c>
    </row>
    <row r="193" spans="2:7" ht="0" hidden="1" customHeight="1" x14ac:dyDescent="0.2">
      <c r="C193" s="71"/>
      <c r="D193" s="70" t="str">
        <f>$D$13</f>
        <v>year 2021</v>
      </c>
      <c r="E193" s="152">
        <v>0</v>
      </c>
      <c r="F193" s="156">
        <v>0</v>
      </c>
      <c r="G193" s="157">
        <v>0</v>
      </c>
    </row>
    <row r="194" spans="2:7" ht="0" hidden="1" customHeight="1" x14ac:dyDescent="0.2">
      <c r="B194" s="11" t="s">
        <v>341</v>
      </c>
      <c r="C194" s="94" t="s">
        <v>342</v>
      </c>
      <c r="D194" s="95" t="str">
        <f>$D$12</f>
        <v>year 2022</v>
      </c>
      <c r="E194" s="148">
        <v>0</v>
      </c>
      <c r="F194" s="156">
        <v>0</v>
      </c>
      <c r="G194" s="157">
        <v>0</v>
      </c>
    </row>
    <row r="195" spans="2:7" ht="0" hidden="1" customHeight="1" x14ac:dyDescent="0.2">
      <c r="C195" s="71"/>
      <c r="D195" s="70" t="str">
        <f>$D$13</f>
        <v>year 2021</v>
      </c>
      <c r="E195" s="152">
        <v>0</v>
      </c>
      <c r="F195" s="156">
        <v>0</v>
      </c>
      <c r="G195" s="157">
        <v>0</v>
      </c>
    </row>
    <row r="196" spans="2:7" ht="0" hidden="1" customHeight="1" x14ac:dyDescent="0.2">
      <c r="B196" s="11" t="s">
        <v>343</v>
      </c>
      <c r="C196" s="94" t="s">
        <v>105</v>
      </c>
      <c r="D196" s="95" t="str">
        <f>$D$12</f>
        <v>year 2022</v>
      </c>
      <c r="E196" s="148">
        <v>0</v>
      </c>
      <c r="F196" s="156">
        <v>0</v>
      </c>
      <c r="G196" s="157">
        <v>0</v>
      </c>
    </row>
    <row r="197" spans="2:7" ht="0" hidden="1" customHeight="1" x14ac:dyDescent="0.2">
      <c r="C197" s="71"/>
      <c r="D197" s="70" t="str">
        <f>$D$13</f>
        <v>year 2021</v>
      </c>
      <c r="E197" s="152">
        <v>0</v>
      </c>
      <c r="F197" s="156">
        <v>0</v>
      </c>
      <c r="G197" s="157">
        <v>0</v>
      </c>
    </row>
    <row r="198" spans="2:7" ht="0" hidden="1" customHeight="1" x14ac:dyDescent="0.2">
      <c r="B198" s="11" t="s">
        <v>344</v>
      </c>
      <c r="C198" s="94" t="s">
        <v>345</v>
      </c>
      <c r="D198" s="95" t="str">
        <f>$D$12</f>
        <v>year 2022</v>
      </c>
      <c r="E198" s="148">
        <v>0</v>
      </c>
      <c r="F198" s="156">
        <v>0</v>
      </c>
      <c r="G198" s="157">
        <v>0</v>
      </c>
    </row>
    <row r="199" spans="2:7" ht="0" hidden="1" customHeight="1" x14ac:dyDescent="0.2">
      <c r="C199" s="71"/>
      <c r="D199" s="70" t="str">
        <f>$D$13</f>
        <v>year 2021</v>
      </c>
      <c r="E199" s="152">
        <v>0</v>
      </c>
      <c r="F199" s="156">
        <v>0</v>
      </c>
      <c r="G199" s="157">
        <v>0</v>
      </c>
    </row>
    <row r="200" spans="2:7" ht="0" hidden="1" customHeight="1" x14ac:dyDescent="0.2">
      <c r="B200" s="11" t="s">
        <v>346</v>
      </c>
      <c r="C200" s="94" t="s">
        <v>347</v>
      </c>
      <c r="D200" s="95" t="str">
        <f>$D$12</f>
        <v>year 2022</v>
      </c>
      <c r="E200" s="148">
        <v>0</v>
      </c>
      <c r="F200" s="156">
        <v>0</v>
      </c>
      <c r="G200" s="157">
        <v>0</v>
      </c>
    </row>
    <row r="201" spans="2:7" ht="0" hidden="1" customHeight="1" x14ac:dyDescent="0.2">
      <c r="C201" s="71"/>
      <c r="D201" s="70" t="str">
        <f>$D$13</f>
        <v>year 2021</v>
      </c>
      <c r="E201" s="152">
        <v>0</v>
      </c>
      <c r="F201" s="156">
        <v>0</v>
      </c>
      <c r="G201" s="157">
        <v>0</v>
      </c>
    </row>
    <row r="202" spans="2:7" ht="0" hidden="1" customHeight="1" x14ac:dyDescent="0.2">
      <c r="B202" s="11" t="s">
        <v>348</v>
      </c>
      <c r="C202" s="94" t="s">
        <v>107</v>
      </c>
      <c r="D202" s="95" t="str">
        <f>$D$12</f>
        <v>year 2022</v>
      </c>
      <c r="E202" s="148">
        <v>0</v>
      </c>
      <c r="F202" s="156">
        <v>0</v>
      </c>
      <c r="G202" s="157">
        <v>0</v>
      </c>
    </row>
    <row r="203" spans="2:7" ht="0" hidden="1" customHeight="1" x14ac:dyDescent="0.2">
      <c r="C203" s="71"/>
      <c r="D203" s="70" t="str">
        <f>$D$13</f>
        <v>year 2021</v>
      </c>
      <c r="E203" s="152">
        <v>0</v>
      </c>
      <c r="F203" s="156">
        <v>0</v>
      </c>
      <c r="G203" s="157">
        <v>0</v>
      </c>
    </row>
    <row r="204" spans="2:7" ht="0" hidden="1" customHeight="1" x14ac:dyDescent="0.2">
      <c r="B204" s="11" t="s">
        <v>349</v>
      </c>
      <c r="C204" s="94" t="s">
        <v>350</v>
      </c>
      <c r="D204" s="95" t="str">
        <f>$D$12</f>
        <v>year 2022</v>
      </c>
      <c r="E204" s="148">
        <v>0</v>
      </c>
      <c r="F204" s="156">
        <v>0</v>
      </c>
      <c r="G204" s="157">
        <v>0</v>
      </c>
    </row>
    <row r="205" spans="2:7" ht="0" hidden="1" customHeight="1" x14ac:dyDescent="0.2">
      <c r="C205" s="71"/>
      <c r="D205" s="70" t="str">
        <f>$D$13</f>
        <v>year 2021</v>
      </c>
      <c r="E205" s="152">
        <v>0</v>
      </c>
      <c r="F205" s="156">
        <v>0</v>
      </c>
      <c r="G205" s="157">
        <v>0</v>
      </c>
    </row>
    <row r="206" spans="2:7" ht="0" hidden="1" customHeight="1" x14ac:dyDescent="0.2">
      <c r="B206" s="11" t="s">
        <v>351</v>
      </c>
      <c r="C206" s="94" t="s">
        <v>151</v>
      </c>
      <c r="D206" s="95" t="str">
        <f>$D$12</f>
        <v>year 2022</v>
      </c>
      <c r="E206" s="148">
        <v>0</v>
      </c>
      <c r="F206" s="156">
        <v>0</v>
      </c>
      <c r="G206" s="157">
        <v>0</v>
      </c>
    </row>
    <row r="207" spans="2:7" ht="0" hidden="1" customHeight="1" x14ac:dyDescent="0.2">
      <c r="C207" s="71"/>
      <c r="D207" s="70" t="str">
        <f>$D$13</f>
        <v>year 2021</v>
      </c>
      <c r="E207" s="152">
        <v>0</v>
      </c>
      <c r="F207" s="156">
        <v>0</v>
      </c>
      <c r="G207" s="157">
        <v>0</v>
      </c>
    </row>
    <row r="208" spans="2:7" ht="0" hidden="1" customHeight="1" x14ac:dyDescent="0.2">
      <c r="B208" s="11" t="s">
        <v>94</v>
      </c>
      <c r="C208" s="94" t="s">
        <v>352</v>
      </c>
      <c r="D208" s="95" t="str">
        <f>$D$12</f>
        <v>year 2022</v>
      </c>
      <c r="E208" s="148">
        <v>0</v>
      </c>
      <c r="F208" s="156">
        <v>0</v>
      </c>
      <c r="G208" s="157">
        <v>0</v>
      </c>
    </row>
    <row r="209" spans="2:7" ht="0" hidden="1" customHeight="1" x14ac:dyDescent="0.2">
      <c r="C209" s="71"/>
      <c r="D209" s="70" t="str">
        <f>$D$13</f>
        <v>year 2021</v>
      </c>
      <c r="E209" s="152">
        <v>0</v>
      </c>
      <c r="F209" s="156">
        <v>0</v>
      </c>
      <c r="G209" s="157">
        <v>0</v>
      </c>
    </row>
    <row r="210" spans="2:7" ht="0" hidden="1" customHeight="1" x14ac:dyDescent="0.2">
      <c r="B210" s="11" t="s">
        <v>353</v>
      </c>
      <c r="C210" s="94" t="s">
        <v>354</v>
      </c>
      <c r="D210" s="95" t="str">
        <f>$D$12</f>
        <v>year 2022</v>
      </c>
      <c r="E210" s="148">
        <v>0</v>
      </c>
      <c r="F210" s="156">
        <v>0</v>
      </c>
      <c r="G210" s="157">
        <v>0</v>
      </c>
    </row>
    <row r="211" spans="2:7" ht="0" hidden="1" customHeight="1" x14ac:dyDescent="0.2">
      <c r="C211" s="71"/>
      <c r="D211" s="70" t="str">
        <f>$D$13</f>
        <v>year 2021</v>
      </c>
      <c r="E211" s="152">
        <v>0</v>
      </c>
      <c r="F211" s="156">
        <v>0</v>
      </c>
      <c r="G211" s="157">
        <v>0</v>
      </c>
    </row>
    <row r="212" spans="2:7" ht="0" hidden="1" customHeight="1" x14ac:dyDescent="0.2">
      <c r="B212" s="11" t="s">
        <v>355</v>
      </c>
      <c r="C212" s="94" t="s">
        <v>356</v>
      </c>
      <c r="D212" s="95" t="str">
        <f>$D$12</f>
        <v>year 2022</v>
      </c>
      <c r="E212" s="148">
        <v>0</v>
      </c>
      <c r="F212" s="156">
        <v>0</v>
      </c>
      <c r="G212" s="157">
        <v>0</v>
      </c>
    </row>
    <row r="213" spans="2:7" ht="0" hidden="1" customHeight="1" x14ac:dyDescent="0.2">
      <c r="C213" s="71"/>
      <c r="D213" s="70" t="str">
        <f>$D$13</f>
        <v>year 2021</v>
      </c>
      <c r="E213" s="152">
        <v>0</v>
      </c>
      <c r="F213" s="156">
        <v>0</v>
      </c>
      <c r="G213" s="157">
        <v>0</v>
      </c>
    </row>
    <row r="214" spans="2:7" ht="0" hidden="1" customHeight="1" x14ac:dyDescent="0.2">
      <c r="B214" s="11" t="s">
        <v>357</v>
      </c>
      <c r="C214" s="94" t="s">
        <v>358</v>
      </c>
      <c r="D214" s="95" t="str">
        <f>$D$12</f>
        <v>year 2022</v>
      </c>
      <c r="E214" s="148">
        <v>0</v>
      </c>
      <c r="F214" s="156">
        <v>0</v>
      </c>
      <c r="G214" s="157">
        <v>0</v>
      </c>
    </row>
    <row r="215" spans="2:7" ht="0" hidden="1" customHeight="1" x14ac:dyDescent="0.2">
      <c r="C215" s="71"/>
      <c r="D215" s="70" t="str">
        <f>$D$13</f>
        <v>year 2021</v>
      </c>
      <c r="E215" s="152">
        <v>0</v>
      </c>
      <c r="F215" s="156">
        <v>0</v>
      </c>
      <c r="G215" s="157">
        <v>0</v>
      </c>
    </row>
    <row r="216" spans="2:7" ht="0" hidden="1" customHeight="1" x14ac:dyDescent="0.2">
      <c r="B216" s="11" t="s">
        <v>359</v>
      </c>
      <c r="C216" s="94" t="s">
        <v>360</v>
      </c>
      <c r="D216" s="95" t="str">
        <f>$D$12</f>
        <v>year 2022</v>
      </c>
      <c r="E216" s="148">
        <v>0</v>
      </c>
      <c r="F216" s="156">
        <v>0</v>
      </c>
      <c r="G216" s="157">
        <v>0</v>
      </c>
    </row>
    <row r="217" spans="2:7" ht="0" hidden="1" customHeight="1" x14ac:dyDescent="0.2">
      <c r="C217" s="71"/>
      <c r="D217" s="70" t="str">
        <f>$D$13</f>
        <v>year 2021</v>
      </c>
      <c r="E217" s="152">
        <v>0</v>
      </c>
      <c r="F217" s="156">
        <v>0</v>
      </c>
      <c r="G217" s="157">
        <v>0</v>
      </c>
    </row>
    <row r="218" spans="2:7" ht="0" hidden="1" customHeight="1" x14ac:dyDescent="0.2">
      <c r="B218" s="11" t="s">
        <v>110</v>
      </c>
      <c r="C218" s="94" t="s">
        <v>361</v>
      </c>
      <c r="D218" s="95" t="str">
        <f>$D$12</f>
        <v>year 2022</v>
      </c>
      <c r="E218" s="148">
        <v>0</v>
      </c>
      <c r="F218" s="156">
        <v>0</v>
      </c>
      <c r="G218" s="157">
        <v>0</v>
      </c>
    </row>
    <row r="219" spans="2:7" ht="0" hidden="1" customHeight="1" x14ac:dyDescent="0.2">
      <c r="C219" s="71"/>
      <c r="D219" s="70" t="str">
        <f>$D$13</f>
        <v>year 2021</v>
      </c>
      <c r="E219" s="152">
        <v>0</v>
      </c>
      <c r="F219" s="156">
        <v>0</v>
      </c>
      <c r="G219" s="157">
        <v>0</v>
      </c>
    </row>
    <row r="220" spans="2:7" ht="0" hidden="1" customHeight="1" x14ac:dyDescent="0.2">
      <c r="B220" s="11" t="s">
        <v>362</v>
      </c>
      <c r="C220" s="94" t="s">
        <v>363</v>
      </c>
      <c r="D220" s="95" t="str">
        <f>$D$12</f>
        <v>year 2022</v>
      </c>
      <c r="E220" s="148">
        <v>0</v>
      </c>
      <c r="F220" s="156">
        <v>0</v>
      </c>
      <c r="G220" s="157">
        <v>0</v>
      </c>
    </row>
    <row r="221" spans="2:7" ht="0" hidden="1" customHeight="1" x14ac:dyDescent="0.2">
      <c r="C221" s="71"/>
      <c r="D221" s="70" t="str">
        <f>$D$13</f>
        <v>year 2021</v>
      </c>
      <c r="E221" s="152">
        <v>0</v>
      </c>
      <c r="F221" s="156">
        <v>0</v>
      </c>
      <c r="G221" s="157">
        <v>0</v>
      </c>
    </row>
    <row r="222" spans="2:7" ht="0" hidden="1" customHeight="1" x14ac:dyDescent="0.2">
      <c r="B222" s="11" t="s">
        <v>364</v>
      </c>
      <c r="C222" s="94" t="s">
        <v>365</v>
      </c>
      <c r="D222" s="95" t="str">
        <f>$D$12</f>
        <v>year 2022</v>
      </c>
      <c r="E222" s="148">
        <v>0</v>
      </c>
      <c r="F222" s="156">
        <v>0</v>
      </c>
      <c r="G222" s="157">
        <v>0</v>
      </c>
    </row>
    <row r="223" spans="2:7" ht="0" hidden="1" customHeight="1" x14ac:dyDescent="0.2">
      <c r="C223" s="71"/>
      <c r="D223" s="70" t="str">
        <f>$D$13</f>
        <v>year 2021</v>
      </c>
      <c r="E223" s="152">
        <v>0</v>
      </c>
      <c r="F223" s="156">
        <v>0</v>
      </c>
      <c r="G223" s="157">
        <v>0</v>
      </c>
    </row>
    <row r="224" spans="2:7" ht="0" hidden="1" customHeight="1" x14ac:dyDescent="0.2">
      <c r="B224" s="11" t="s">
        <v>366</v>
      </c>
      <c r="C224" s="94" t="s">
        <v>367</v>
      </c>
      <c r="D224" s="95" t="str">
        <f>$D$12</f>
        <v>year 2022</v>
      </c>
      <c r="E224" s="148">
        <v>0</v>
      </c>
      <c r="F224" s="156">
        <v>0</v>
      </c>
      <c r="G224" s="157">
        <v>0</v>
      </c>
    </row>
    <row r="225" spans="2:7" ht="0" hidden="1" customHeight="1" x14ac:dyDescent="0.2">
      <c r="C225" s="71"/>
      <c r="D225" s="70" t="str">
        <f>$D$13</f>
        <v>year 2021</v>
      </c>
      <c r="E225" s="152">
        <v>0</v>
      </c>
      <c r="F225" s="156">
        <v>0</v>
      </c>
      <c r="G225" s="157">
        <v>0</v>
      </c>
    </row>
    <row r="226" spans="2:7" ht="0" hidden="1" customHeight="1" x14ac:dyDescent="0.2">
      <c r="B226" s="11" t="s">
        <v>144</v>
      </c>
      <c r="C226" s="94" t="s">
        <v>368</v>
      </c>
      <c r="D226" s="95" t="str">
        <f>$D$12</f>
        <v>year 2022</v>
      </c>
      <c r="E226" s="148">
        <v>0</v>
      </c>
      <c r="F226" s="156">
        <v>0</v>
      </c>
      <c r="G226" s="157">
        <v>0</v>
      </c>
    </row>
    <row r="227" spans="2:7" ht="0" hidden="1" customHeight="1" x14ac:dyDescent="0.2">
      <c r="C227" s="71"/>
      <c r="D227" s="70" t="str">
        <f>$D$13</f>
        <v>year 2021</v>
      </c>
      <c r="E227" s="152">
        <v>0</v>
      </c>
      <c r="F227" s="156">
        <v>0</v>
      </c>
      <c r="G227" s="157">
        <v>0</v>
      </c>
    </row>
    <row r="228" spans="2:7" ht="0" hidden="1" customHeight="1" x14ac:dyDescent="0.2">
      <c r="B228" s="11" t="s">
        <v>112</v>
      </c>
      <c r="C228" s="94" t="s">
        <v>111</v>
      </c>
      <c r="D228" s="95" t="str">
        <f>$D$12</f>
        <v>year 2022</v>
      </c>
      <c r="E228" s="148">
        <v>0</v>
      </c>
      <c r="F228" s="156">
        <v>0</v>
      </c>
      <c r="G228" s="157">
        <v>0</v>
      </c>
    </row>
    <row r="229" spans="2:7" ht="0" hidden="1" customHeight="1" x14ac:dyDescent="0.2">
      <c r="C229" s="71"/>
      <c r="D229" s="70" t="str">
        <f>$D$13</f>
        <v>year 2021</v>
      </c>
      <c r="E229" s="152">
        <v>0</v>
      </c>
      <c r="F229" s="156">
        <v>0</v>
      </c>
      <c r="G229" s="157">
        <v>0</v>
      </c>
    </row>
    <row r="230" spans="2:7" ht="0" hidden="1" customHeight="1" x14ac:dyDescent="0.2">
      <c r="B230" s="11" t="s">
        <v>114</v>
      </c>
      <c r="C230" s="94" t="s">
        <v>369</v>
      </c>
      <c r="D230" s="95" t="str">
        <f>$D$12</f>
        <v>year 2022</v>
      </c>
      <c r="E230" s="148">
        <v>0</v>
      </c>
      <c r="F230" s="156">
        <v>0</v>
      </c>
      <c r="G230" s="157">
        <v>0</v>
      </c>
    </row>
    <row r="231" spans="2:7" ht="0" hidden="1" customHeight="1" x14ac:dyDescent="0.2">
      <c r="C231" s="71"/>
      <c r="D231" s="70" t="str">
        <f>$D$13</f>
        <v>year 2021</v>
      </c>
      <c r="E231" s="152">
        <v>0</v>
      </c>
      <c r="F231" s="156">
        <v>0</v>
      </c>
      <c r="G231" s="157">
        <v>0</v>
      </c>
    </row>
    <row r="232" spans="2:7" ht="0" hidden="1" customHeight="1" x14ac:dyDescent="0.2">
      <c r="B232" s="11" t="s">
        <v>370</v>
      </c>
      <c r="C232" s="94" t="s">
        <v>371</v>
      </c>
      <c r="D232" s="95" t="str">
        <f>$D$12</f>
        <v>year 2022</v>
      </c>
      <c r="E232" s="148">
        <v>0</v>
      </c>
      <c r="F232" s="156">
        <v>0</v>
      </c>
      <c r="G232" s="157">
        <v>0</v>
      </c>
    </row>
    <row r="233" spans="2:7" ht="0" hidden="1" customHeight="1" x14ac:dyDescent="0.2">
      <c r="C233" s="71"/>
      <c r="D233" s="70" t="str">
        <f>$D$13</f>
        <v>year 2021</v>
      </c>
      <c r="E233" s="152">
        <v>0</v>
      </c>
      <c r="F233" s="156">
        <v>0</v>
      </c>
      <c r="G233" s="157">
        <v>0</v>
      </c>
    </row>
    <row r="234" spans="2:7" ht="0" hidden="1" customHeight="1" x14ac:dyDescent="0.2">
      <c r="B234" s="11" t="s">
        <v>372</v>
      </c>
      <c r="C234" s="94" t="s">
        <v>373</v>
      </c>
      <c r="D234" s="95" t="str">
        <f>$D$12</f>
        <v>year 2022</v>
      </c>
      <c r="E234" s="148">
        <v>0</v>
      </c>
      <c r="F234" s="156">
        <v>0</v>
      </c>
      <c r="G234" s="157">
        <v>0</v>
      </c>
    </row>
    <row r="235" spans="2:7" ht="0" hidden="1" customHeight="1" x14ac:dyDescent="0.2">
      <c r="C235" s="71"/>
      <c r="D235" s="70" t="str">
        <f>$D$13</f>
        <v>year 2021</v>
      </c>
      <c r="E235" s="152">
        <v>0</v>
      </c>
      <c r="F235" s="156">
        <v>0</v>
      </c>
      <c r="G235" s="157">
        <v>0</v>
      </c>
    </row>
    <row r="236" spans="2:7" ht="0" hidden="1" customHeight="1" x14ac:dyDescent="0.2">
      <c r="B236" s="11" t="s">
        <v>374</v>
      </c>
      <c r="C236" s="94" t="s">
        <v>375</v>
      </c>
      <c r="D236" s="95" t="str">
        <f>$D$12</f>
        <v>year 2022</v>
      </c>
      <c r="E236" s="148">
        <v>0</v>
      </c>
      <c r="F236" s="156">
        <v>0</v>
      </c>
      <c r="G236" s="157">
        <v>0</v>
      </c>
    </row>
    <row r="237" spans="2:7" ht="0" hidden="1" customHeight="1" x14ac:dyDescent="0.2">
      <c r="C237" s="71"/>
      <c r="D237" s="70" t="str">
        <f>$D$13</f>
        <v>year 2021</v>
      </c>
      <c r="E237" s="152">
        <v>0</v>
      </c>
      <c r="F237" s="156">
        <v>0</v>
      </c>
      <c r="G237" s="157">
        <v>0</v>
      </c>
    </row>
    <row r="238" spans="2:7" ht="0" hidden="1" customHeight="1" x14ac:dyDescent="0.2">
      <c r="B238" s="11" t="s">
        <v>376</v>
      </c>
      <c r="C238" s="94" t="s">
        <v>145</v>
      </c>
      <c r="D238" s="95" t="str">
        <f>$D$12</f>
        <v>year 2022</v>
      </c>
      <c r="E238" s="148">
        <v>0</v>
      </c>
      <c r="F238" s="156">
        <v>0</v>
      </c>
      <c r="G238" s="157">
        <v>0</v>
      </c>
    </row>
    <row r="239" spans="2:7" ht="0" hidden="1" customHeight="1" x14ac:dyDescent="0.2">
      <c r="C239" s="71"/>
      <c r="D239" s="70" t="str">
        <f>$D$13</f>
        <v>year 2021</v>
      </c>
      <c r="E239" s="152">
        <v>0</v>
      </c>
      <c r="F239" s="156">
        <v>0</v>
      </c>
      <c r="G239" s="157">
        <v>0</v>
      </c>
    </row>
    <row r="240" spans="2:7" ht="0" hidden="1" customHeight="1" x14ac:dyDescent="0.2">
      <c r="B240" s="11" t="s">
        <v>377</v>
      </c>
      <c r="C240" s="94" t="s">
        <v>113</v>
      </c>
      <c r="D240" s="95" t="str">
        <f>$D$12</f>
        <v>year 2022</v>
      </c>
      <c r="E240" s="148">
        <v>0</v>
      </c>
      <c r="F240" s="156">
        <v>0</v>
      </c>
      <c r="G240" s="157">
        <v>0</v>
      </c>
    </row>
    <row r="241" spans="2:7" ht="0" hidden="1" customHeight="1" x14ac:dyDescent="0.2">
      <c r="C241" s="71"/>
      <c r="D241" s="70" t="str">
        <f>$D$13</f>
        <v>year 2021</v>
      </c>
      <c r="E241" s="152">
        <v>0</v>
      </c>
      <c r="F241" s="156">
        <v>0</v>
      </c>
      <c r="G241" s="157">
        <v>0</v>
      </c>
    </row>
    <row r="242" spans="2:7" ht="0" hidden="1" customHeight="1" x14ac:dyDescent="0.2">
      <c r="B242" s="11" t="s">
        <v>378</v>
      </c>
      <c r="C242" s="94" t="s">
        <v>115</v>
      </c>
      <c r="D242" s="95" t="str">
        <f>$D$12</f>
        <v>year 2022</v>
      </c>
      <c r="E242" s="148">
        <v>0</v>
      </c>
      <c r="F242" s="156">
        <v>0</v>
      </c>
      <c r="G242" s="157">
        <v>0</v>
      </c>
    </row>
    <row r="243" spans="2:7" ht="0" hidden="1" customHeight="1" x14ac:dyDescent="0.2">
      <c r="C243" s="71"/>
      <c r="D243" s="70" t="str">
        <f>$D$13</f>
        <v>year 2021</v>
      </c>
      <c r="E243" s="152">
        <v>0</v>
      </c>
      <c r="F243" s="156">
        <v>0</v>
      </c>
      <c r="G243" s="157">
        <v>0</v>
      </c>
    </row>
    <row r="244" spans="2:7" ht="0" hidden="1" customHeight="1" x14ac:dyDescent="0.2">
      <c r="B244" s="11" t="s">
        <v>116</v>
      </c>
      <c r="C244" s="94" t="s">
        <v>379</v>
      </c>
      <c r="D244" s="95" t="str">
        <f>$D$12</f>
        <v>year 2022</v>
      </c>
      <c r="E244" s="148">
        <v>0</v>
      </c>
      <c r="F244" s="156">
        <v>0</v>
      </c>
      <c r="G244" s="157">
        <v>0</v>
      </c>
    </row>
    <row r="245" spans="2:7" ht="0" hidden="1" customHeight="1" x14ac:dyDescent="0.2">
      <c r="C245" s="71"/>
      <c r="D245" s="70" t="str">
        <f>$D$13</f>
        <v>year 2021</v>
      </c>
      <c r="E245" s="152">
        <v>0</v>
      </c>
      <c r="F245" s="156">
        <v>0</v>
      </c>
      <c r="G245" s="157">
        <v>0</v>
      </c>
    </row>
    <row r="246" spans="2:7" ht="0" hidden="1" customHeight="1" x14ac:dyDescent="0.2">
      <c r="B246" s="11" t="s">
        <v>380</v>
      </c>
      <c r="C246" s="94" t="s">
        <v>381</v>
      </c>
      <c r="D246" s="95" t="str">
        <f>$D$12</f>
        <v>year 2022</v>
      </c>
      <c r="E246" s="148">
        <v>0</v>
      </c>
      <c r="F246" s="156">
        <v>0</v>
      </c>
      <c r="G246" s="157">
        <v>0</v>
      </c>
    </row>
    <row r="247" spans="2:7" ht="0" hidden="1" customHeight="1" x14ac:dyDescent="0.2">
      <c r="C247" s="71"/>
      <c r="D247" s="70" t="str">
        <f>$D$13</f>
        <v>year 2021</v>
      </c>
      <c r="E247" s="152">
        <v>0</v>
      </c>
      <c r="F247" s="156">
        <v>0</v>
      </c>
      <c r="G247" s="157">
        <v>0</v>
      </c>
    </row>
    <row r="248" spans="2:7" ht="0" hidden="1" customHeight="1" x14ac:dyDescent="0.2">
      <c r="B248" s="11" t="s">
        <v>382</v>
      </c>
      <c r="C248" s="94" t="s">
        <v>383</v>
      </c>
      <c r="D248" s="95" t="str">
        <f>$D$12</f>
        <v>year 2022</v>
      </c>
      <c r="E248" s="148">
        <v>0</v>
      </c>
      <c r="F248" s="156">
        <v>0</v>
      </c>
      <c r="G248" s="157">
        <v>0</v>
      </c>
    </row>
    <row r="249" spans="2:7" ht="0" hidden="1" customHeight="1" x14ac:dyDescent="0.2">
      <c r="C249" s="71"/>
      <c r="D249" s="70" t="str">
        <f>$D$13</f>
        <v>year 2021</v>
      </c>
      <c r="E249" s="152">
        <v>0</v>
      </c>
      <c r="F249" s="156">
        <v>0</v>
      </c>
      <c r="G249" s="157">
        <v>0</v>
      </c>
    </row>
    <row r="250" spans="2:7" ht="0" hidden="1" customHeight="1" x14ac:dyDescent="0.2">
      <c r="B250" s="11" t="s">
        <v>384</v>
      </c>
      <c r="C250" s="94" t="s">
        <v>385</v>
      </c>
      <c r="D250" s="95" t="str">
        <f>$D$12</f>
        <v>year 2022</v>
      </c>
      <c r="E250" s="148">
        <v>0</v>
      </c>
      <c r="F250" s="156">
        <v>0</v>
      </c>
      <c r="G250" s="157">
        <v>0</v>
      </c>
    </row>
    <row r="251" spans="2:7" ht="0" hidden="1" customHeight="1" x14ac:dyDescent="0.2">
      <c r="C251" s="71"/>
      <c r="D251" s="70" t="str">
        <f>$D$13</f>
        <v>year 2021</v>
      </c>
      <c r="E251" s="152">
        <v>0</v>
      </c>
      <c r="F251" s="156">
        <v>0</v>
      </c>
      <c r="G251" s="157">
        <v>0</v>
      </c>
    </row>
    <row r="252" spans="2:7" ht="0" hidden="1" customHeight="1" x14ac:dyDescent="0.2">
      <c r="B252" s="11" t="s">
        <v>386</v>
      </c>
      <c r="C252" s="94" t="s">
        <v>387</v>
      </c>
      <c r="D252" s="95" t="str">
        <f>$D$12</f>
        <v>year 2022</v>
      </c>
      <c r="E252" s="148">
        <v>0</v>
      </c>
      <c r="F252" s="156">
        <v>0</v>
      </c>
      <c r="G252" s="157">
        <v>0</v>
      </c>
    </row>
    <row r="253" spans="2:7" ht="0" hidden="1" customHeight="1" x14ac:dyDescent="0.2">
      <c r="C253" s="71"/>
      <c r="D253" s="70" t="str">
        <f>$D$13</f>
        <v>year 2021</v>
      </c>
      <c r="E253" s="152">
        <v>0</v>
      </c>
      <c r="F253" s="156">
        <v>0</v>
      </c>
      <c r="G253" s="157">
        <v>0</v>
      </c>
    </row>
    <row r="254" spans="2:7" ht="0" hidden="1" customHeight="1" x14ac:dyDescent="0.2">
      <c r="B254" s="11" t="s">
        <v>388</v>
      </c>
      <c r="C254" s="94" t="s">
        <v>389</v>
      </c>
      <c r="D254" s="95" t="str">
        <f>$D$12</f>
        <v>year 2022</v>
      </c>
      <c r="E254" s="148">
        <v>0</v>
      </c>
      <c r="F254" s="156">
        <v>0</v>
      </c>
      <c r="G254" s="157">
        <v>0</v>
      </c>
    </row>
    <row r="255" spans="2:7" ht="0" hidden="1" customHeight="1" x14ac:dyDescent="0.2">
      <c r="C255" s="71"/>
      <c r="D255" s="70" t="str">
        <f>$D$13</f>
        <v>year 2021</v>
      </c>
      <c r="E255" s="152">
        <v>0</v>
      </c>
      <c r="F255" s="156">
        <v>0</v>
      </c>
      <c r="G255" s="157">
        <v>0</v>
      </c>
    </row>
    <row r="256" spans="2:7" ht="0" hidden="1" customHeight="1" x14ac:dyDescent="0.2">
      <c r="B256" s="11" t="s">
        <v>390</v>
      </c>
      <c r="C256" s="94" t="s">
        <v>391</v>
      </c>
      <c r="D256" s="95" t="str">
        <f>$D$12</f>
        <v>year 2022</v>
      </c>
      <c r="E256" s="148">
        <v>0</v>
      </c>
      <c r="F256" s="156">
        <v>0</v>
      </c>
      <c r="G256" s="157">
        <v>0</v>
      </c>
    </row>
    <row r="257" spans="2:7" ht="0" hidden="1" customHeight="1" x14ac:dyDescent="0.2">
      <c r="C257" s="71"/>
      <c r="D257" s="70" t="str">
        <f>$D$13</f>
        <v>year 2021</v>
      </c>
      <c r="E257" s="152">
        <v>0</v>
      </c>
      <c r="F257" s="156">
        <v>0</v>
      </c>
      <c r="G257" s="157">
        <v>0</v>
      </c>
    </row>
    <row r="258" spans="2:7" ht="0" hidden="1" customHeight="1" x14ac:dyDescent="0.2">
      <c r="B258" s="11" t="s">
        <v>392</v>
      </c>
      <c r="C258" s="94" t="s">
        <v>117</v>
      </c>
      <c r="D258" s="95" t="str">
        <f>$D$12</f>
        <v>year 2022</v>
      </c>
      <c r="E258" s="148">
        <v>0</v>
      </c>
      <c r="F258" s="156">
        <v>0</v>
      </c>
      <c r="G258" s="157">
        <v>0</v>
      </c>
    </row>
    <row r="259" spans="2:7" ht="0" hidden="1" customHeight="1" x14ac:dyDescent="0.2">
      <c r="C259" s="71"/>
      <c r="D259" s="70" t="str">
        <f>$D$13</f>
        <v>year 2021</v>
      </c>
      <c r="E259" s="152">
        <v>0</v>
      </c>
      <c r="F259" s="156">
        <v>0</v>
      </c>
      <c r="G259" s="157">
        <v>0</v>
      </c>
    </row>
    <row r="260" spans="2:7" ht="0" hidden="1" customHeight="1" x14ac:dyDescent="0.2">
      <c r="B260" s="11" t="s">
        <v>393</v>
      </c>
      <c r="C260" s="94" t="s">
        <v>394</v>
      </c>
      <c r="D260" s="95" t="str">
        <f>$D$12</f>
        <v>year 2022</v>
      </c>
      <c r="E260" s="148">
        <v>0</v>
      </c>
      <c r="F260" s="156">
        <v>0</v>
      </c>
      <c r="G260" s="157">
        <v>0</v>
      </c>
    </row>
    <row r="261" spans="2:7" ht="0" hidden="1" customHeight="1" x14ac:dyDescent="0.2">
      <c r="C261" s="71"/>
      <c r="D261" s="70" t="str">
        <f>$D$13</f>
        <v>year 2021</v>
      </c>
      <c r="E261" s="152">
        <v>0</v>
      </c>
      <c r="F261" s="156">
        <v>0</v>
      </c>
      <c r="G261" s="157">
        <v>0</v>
      </c>
    </row>
    <row r="262" spans="2:7" ht="0" hidden="1" customHeight="1" x14ac:dyDescent="0.2">
      <c r="B262" s="11" t="s">
        <v>395</v>
      </c>
      <c r="C262" s="94" t="s">
        <v>396</v>
      </c>
      <c r="D262" s="95" t="str">
        <f>$D$12</f>
        <v>year 2022</v>
      </c>
      <c r="E262" s="148">
        <v>0</v>
      </c>
      <c r="F262" s="156">
        <v>0</v>
      </c>
      <c r="G262" s="157">
        <v>0</v>
      </c>
    </row>
    <row r="263" spans="2:7" ht="0" hidden="1" customHeight="1" x14ac:dyDescent="0.2">
      <c r="C263" s="71"/>
      <c r="D263" s="70" t="str">
        <f>$D$13</f>
        <v>year 2021</v>
      </c>
      <c r="E263" s="152">
        <v>0</v>
      </c>
      <c r="F263" s="156">
        <v>0</v>
      </c>
      <c r="G263" s="157">
        <v>0</v>
      </c>
    </row>
    <row r="264" spans="2:7" ht="0" hidden="1" customHeight="1" x14ac:dyDescent="0.2">
      <c r="B264" s="11" t="s">
        <v>397</v>
      </c>
      <c r="C264" s="94" t="s">
        <v>398</v>
      </c>
      <c r="D264" s="95" t="str">
        <f>$D$12</f>
        <v>year 2022</v>
      </c>
      <c r="E264" s="148">
        <v>0</v>
      </c>
      <c r="F264" s="156">
        <v>0</v>
      </c>
      <c r="G264" s="157">
        <v>0</v>
      </c>
    </row>
    <row r="265" spans="2:7" ht="0" hidden="1" customHeight="1" x14ac:dyDescent="0.2">
      <c r="C265" s="71"/>
      <c r="D265" s="70" t="str">
        <f>$D$13</f>
        <v>year 2021</v>
      </c>
      <c r="E265" s="152">
        <v>0</v>
      </c>
      <c r="F265" s="156">
        <v>0</v>
      </c>
      <c r="G265" s="157">
        <v>0</v>
      </c>
    </row>
    <row r="266" spans="2:7" ht="0" hidden="1" customHeight="1" x14ac:dyDescent="0.2">
      <c r="B266" s="11" t="s">
        <v>399</v>
      </c>
      <c r="C266" s="94" t="s">
        <v>400</v>
      </c>
      <c r="D266" s="95" t="str">
        <f>$D$12</f>
        <v>year 2022</v>
      </c>
      <c r="E266" s="148">
        <v>0</v>
      </c>
      <c r="F266" s="156">
        <v>0</v>
      </c>
      <c r="G266" s="157">
        <v>0</v>
      </c>
    </row>
    <row r="267" spans="2:7" ht="0" hidden="1" customHeight="1" x14ac:dyDescent="0.2">
      <c r="C267" s="71"/>
      <c r="D267" s="70" t="str">
        <f>$D$13</f>
        <v>year 2021</v>
      </c>
      <c r="E267" s="152">
        <v>0</v>
      </c>
      <c r="F267" s="156">
        <v>0</v>
      </c>
      <c r="G267" s="157">
        <v>0</v>
      </c>
    </row>
    <row r="268" spans="2:7" ht="0" hidden="1" customHeight="1" x14ac:dyDescent="0.2">
      <c r="B268" s="11" t="s">
        <v>401</v>
      </c>
      <c r="C268" s="94" t="s">
        <v>402</v>
      </c>
      <c r="D268" s="95" t="str">
        <f>$D$12</f>
        <v>year 2022</v>
      </c>
      <c r="E268" s="148">
        <v>0</v>
      </c>
      <c r="F268" s="156">
        <v>0</v>
      </c>
      <c r="G268" s="157">
        <v>0</v>
      </c>
    </row>
    <row r="269" spans="2:7" ht="0" hidden="1" customHeight="1" x14ac:dyDescent="0.2">
      <c r="C269" s="71"/>
      <c r="D269" s="70" t="str">
        <f>$D$13</f>
        <v>year 2021</v>
      </c>
      <c r="E269" s="152">
        <v>0</v>
      </c>
      <c r="F269" s="156">
        <v>0</v>
      </c>
      <c r="G269" s="157">
        <v>0</v>
      </c>
    </row>
    <row r="270" spans="2:7" ht="0" hidden="1" customHeight="1" x14ac:dyDescent="0.2">
      <c r="B270" s="11" t="s">
        <v>403</v>
      </c>
      <c r="C270" s="94" t="s">
        <v>404</v>
      </c>
      <c r="D270" s="95" t="str">
        <f>$D$12</f>
        <v>year 2022</v>
      </c>
      <c r="E270" s="148">
        <v>0</v>
      </c>
      <c r="F270" s="156">
        <v>0</v>
      </c>
      <c r="G270" s="157">
        <v>0</v>
      </c>
    </row>
    <row r="271" spans="2:7" ht="0" hidden="1" customHeight="1" x14ac:dyDescent="0.2">
      <c r="C271" s="71"/>
      <c r="D271" s="70" t="str">
        <f>$D$13</f>
        <v>year 2021</v>
      </c>
      <c r="E271" s="152">
        <v>0</v>
      </c>
      <c r="F271" s="156">
        <v>0</v>
      </c>
      <c r="G271" s="157">
        <v>0</v>
      </c>
    </row>
    <row r="272" spans="2:7" ht="0" hidden="1" customHeight="1" x14ac:dyDescent="0.2">
      <c r="B272" s="11" t="s">
        <v>405</v>
      </c>
      <c r="C272" s="94" t="s">
        <v>406</v>
      </c>
      <c r="D272" s="95" t="str">
        <f>$D$12</f>
        <v>year 2022</v>
      </c>
      <c r="E272" s="148">
        <v>0</v>
      </c>
      <c r="F272" s="156">
        <v>0</v>
      </c>
      <c r="G272" s="157">
        <v>0</v>
      </c>
    </row>
    <row r="273" spans="2:7" ht="0" hidden="1" customHeight="1" x14ac:dyDescent="0.2">
      <c r="C273" s="71"/>
      <c r="D273" s="70" t="str">
        <f>$D$13</f>
        <v>year 2021</v>
      </c>
      <c r="E273" s="152">
        <v>0</v>
      </c>
      <c r="F273" s="156">
        <v>0</v>
      </c>
      <c r="G273" s="157">
        <v>0</v>
      </c>
    </row>
    <row r="274" spans="2:7" ht="0" hidden="1" customHeight="1" x14ac:dyDescent="0.2">
      <c r="B274" s="11" t="s">
        <v>407</v>
      </c>
      <c r="C274" s="94" t="s">
        <v>408</v>
      </c>
      <c r="D274" s="95" t="str">
        <f>$D$12</f>
        <v>year 2022</v>
      </c>
      <c r="E274" s="148">
        <v>0</v>
      </c>
      <c r="F274" s="156">
        <v>0</v>
      </c>
      <c r="G274" s="157">
        <v>0</v>
      </c>
    </row>
    <row r="275" spans="2:7" ht="0" hidden="1" customHeight="1" x14ac:dyDescent="0.2">
      <c r="C275" s="71"/>
      <c r="D275" s="70" t="str">
        <f>$D$13</f>
        <v>year 2021</v>
      </c>
      <c r="E275" s="152">
        <v>0</v>
      </c>
      <c r="F275" s="156">
        <v>0</v>
      </c>
      <c r="G275" s="157">
        <v>0</v>
      </c>
    </row>
    <row r="276" spans="2:7" ht="0" hidden="1" customHeight="1" x14ac:dyDescent="0.2">
      <c r="B276" s="11" t="s">
        <v>409</v>
      </c>
      <c r="C276" s="94" t="s">
        <v>410</v>
      </c>
      <c r="D276" s="95" t="str">
        <f>$D$12</f>
        <v>year 2022</v>
      </c>
      <c r="E276" s="148">
        <v>0</v>
      </c>
      <c r="F276" s="156">
        <v>0</v>
      </c>
      <c r="G276" s="157">
        <v>0</v>
      </c>
    </row>
    <row r="277" spans="2:7" ht="0" hidden="1" customHeight="1" x14ac:dyDescent="0.2">
      <c r="C277" s="71"/>
      <c r="D277" s="70" t="str">
        <f>$D$13</f>
        <v>year 2021</v>
      </c>
      <c r="E277" s="152">
        <v>0</v>
      </c>
      <c r="F277" s="156">
        <v>0</v>
      </c>
      <c r="G277" s="157">
        <v>0</v>
      </c>
    </row>
    <row r="278" spans="2:7" ht="0" hidden="1" customHeight="1" x14ac:dyDescent="0.2">
      <c r="B278" s="11" t="s">
        <v>411</v>
      </c>
      <c r="C278" s="94" t="s">
        <v>412</v>
      </c>
      <c r="D278" s="95" t="str">
        <f>$D$12</f>
        <v>year 2022</v>
      </c>
      <c r="E278" s="148">
        <v>0</v>
      </c>
      <c r="F278" s="156">
        <v>0</v>
      </c>
      <c r="G278" s="157">
        <v>0</v>
      </c>
    </row>
    <row r="279" spans="2:7" ht="0" hidden="1" customHeight="1" x14ac:dyDescent="0.2">
      <c r="C279" s="71"/>
      <c r="D279" s="70" t="str">
        <f>$D$13</f>
        <v>year 2021</v>
      </c>
      <c r="E279" s="152">
        <v>0</v>
      </c>
      <c r="F279" s="156">
        <v>0</v>
      </c>
      <c r="G279" s="157">
        <v>0</v>
      </c>
    </row>
    <row r="280" spans="2:7" ht="0" hidden="1" customHeight="1" x14ac:dyDescent="0.2">
      <c r="B280" s="11" t="s">
        <v>413</v>
      </c>
      <c r="C280" s="94" t="s">
        <v>414</v>
      </c>
      <c r="D280" s="95" t="str">
        <f>$D$12</f>
        <v>year 2022</v>
      </c>
      <c r="E280" s="148">
        <v>0</v>
      </c>
      <c r="F280" s="156">
        <v>0</v>
      </c>
      <c r="G280" s="157">
        <v>0</v>
      </c>
    </row>
    <row r="281" spans="2:7" ht="0" hidden="1" customHeight="1" x14ac:dyDescent="0.2">
      <c r="C281" s="71"/>
      <c r="D281" s="70" t="str">
        <f>$D$13</f>
        <v>year 2021</v>
      </c>
      <c r="E281" s="152">
        <v>0</v>
      </c>
      <c r="F281" s="156">
        <v>0</v>
      </c>
      <c r="G281" s="157">
        <v>0</v>
      </c>
    </row>
    <row r="282" spans="2:7" ht="0" hidden="1" customHeight="1" x14ac:dyDescent="0.2">
      <c r="B282" s="11" t="s">
        <v>118</v>
      </c>
      <c r="C282" s="94" t="s">
        <v>415</v>
      </c>
      <c r="D282" s="95" t="str">
        <f>$D$12</f>
        <v>year 2022</v>
      </c>
      <c r="E282" s="148">
        <v>0</v>
      </c>
      <c r="F282" s="156">
        <v>0</v>
      </c>
      <c r="G282" s="157">
        <v>0</v>
      </c>
    </row>
    <row r="283" spans="2:7" ht="0" hidden="1" customHeight="1" x14ac:dyDescent="0.2">
      <c r="C283" s="71"/>
      <c r="D283" s="70" t="str">
        <f>$D$13</f>
        <v>year 2021</v>
      </c>
      <c r="E283" s="152">
        <v>0</v>
      </c>
      <c r="F283" s="156">
        <v>0</v>
      </c>
      <c r="G283" s="157">
        <v>0</v>
      </c>
    </row>
    <row r="284" spans="2:7" ht="0" hidden="1" customHeight="1" x14ac:dyDescent="0.2">
      <c r="B284" s="11" t="s">
        <v>416</v>
      </c>
      <c r="C284" s="94" t="s">
        <v>417</v>
      </c>
      <c r="D284" s="95" t="str">
        <f>$D$12</f>
        <v>year 2022</v>
      </c>
      <c r="E284" s="148">
        <v>0</v>
      </c>
      <c r="F284" s="156">
        <v>0</v>
      </c>
      <c r="G284" s="157">
        <v>0</v>
      </c>
    </row>
    <row r="285" spans="2:7" ht="0" hidden="1" customHeight="1" x14ac:dyDescent="0.2">
      <c r="C285" s="71"/>
      <c r="D285" s="70" t="str">
        <f>$D$13</f>
        <v>year 2021</v>
      </c>
      <c r="E285" s="152">
        <v>0</v>
      </c>
      <c r="F285" s="156">
        <v>0</v>
      </c>
      <c r="G285" s="157">
        <v>0</v>
      </c>
    </row>
    <row r="286" spans="2:7" ht="0" hidden="1" customHeight="1" x14ac:dyDescent="0.2">
      <c r="B286" s="11" t="s">
        <v>418</v>
      </c>
      <c r="C286" s="94" t="s">
        <v>419</v>
      </c>
      <c r="D286" s="95" t="str">
        <f>$D$12</f>
        <v>year 2022</v>
      </c>
      <c r="E286" s="148">
        <v>0</v>
      </c>
      <c r="F286" s="156">
        <v>0</v>
      </c>
      <c r="G286" s="157">
        <v>0</v>
      </c>
    </row>
    <row r="287" spans="2:7" ht="0" hidden="1" customHeight="1" x14ac:dyDescent="0.2">
      <c r="C287" s="71"/>
      <c r="D287" s="70" t="str">
        <f>$D$13</f>
        <v>year 2021</v>
      </c>
      <c r="E287" s="152">
        <v>0</v>
      </c>
      <c r="F287" s="156">
        <v>0</v>
      </c>
      <c r="G287" s="157">
        <v>0</v>
      </c>
    </row>
    <row r="288" spans="2:7" ht="0" hidden="1" customHeight="1" x14ac:dyDescent="0.2">
      <c r="B288" s="11" t="s">
        <v>146</v>
      </c>
      <c r="C288" s="94" t="s">
        <v>420</v>
      </c>
      <c r="D288" s="95" t="str">
        <f>$D$12</f>
        <v>year 2022</v>
      </c>
      <c r="E288" s="148">
        <v>0</v>
      </c>
      <c r="F288" s="156">
        <v>0</v>
      </c>
      <c r="G288" s="157">
        <v>0</v>
      </c>
    </row>
    <row r="289" spans="2:7" ht="0" hidden="1" customHeight="1" x14ac:dyDescent="0.2">
      <c r="C289" s="71"/>
      <c r="D289" s="70" t="str">
        <f>$D$13</f>
        <v>year 2021</v>
      </c>
      <c r="E289" s="152">
        <v>0</v>
      </c>
      <c r="F289" s="156">
        <v>0</v>
      </c>
      <c r="G289" s="157">
        <v>0</v>
      </c>
    </row>
    <row r="290" spans="2:7" ht="0" hidden="1" customHeight="1" x14ac:dyDescent="0.2">
      <c r="B290" s="11" t="s">
        <v>421</v>
      </c>
      <c r="C290" s="94" t="s">
        <v>119</v>
      </c>
      <c r="D290" s="95" t="str">
        <f>$D$12</f>
        <v>year 2022</v>
      </c>
      <c r="E290" s="148">
        <v>0</v>
      </c>
      <c r="F290" s="156">
        <v>0</v>
      </c>
      <c r="G290" s="157">
        <v>0</v>
      </c>
    </row>
    <row r="291" spans="2:7" ht="0" hidden="1" customHeight="1" x14ac:dyDescent="0.2">
      <c r="C291" s="71"/>
      <c r="D291" s="70" t="str">
        <f>$D$13</f>
        <v>year 2021</v>
      </c>
      <c r="E291" s="152">
        <v>0</v>
      </c>
      <c r="F291" s="156">
        <v>0</v>
      </c>
      <c r="G291" s="157">
        <v>0</v>
      </c>
    </row>
    <row r="292" spans="2:7" ht="0" hidden="1" customHeight="1" x14ac:dyDescent="0.2">
      <c r="B292" s="11" t="s">
        <v>120</v>
      </c>
      <c r="C292" s="94" t="s">
        <v>422</v>
      </c>
      <c r="D292" s="95" t="str">
        <f>$D$12</f>
        <v>year 2022</v>
      </c>
      <c r="E292" s="148">
        <v>0</v>
      </c>
      <c r="F292" s="156">
        <v>0</v>
      </c>
      <c r="G292" s="157">
        <v>0</v>
      </c>
    </row>
    <row r="293" spans="2:7" ht="0" hidden="1" customHeight="1" x14ac:dyDescent="0.2">
      <c r="C293" s="71"/>
      <c r="D293" s="70" t="str">
        <f>$D$13</f>
        <v>year 2021</v>
      </c>
      <c r="E293" s="152">
        <v>0</v>
      </c>
      <c r="F293" s="156">
        <v>0</v>
      </c>
      <c r="G293" s="157">
        <v>0</v>
      </c>
    </row>
    <row r="294" spans="2:7" ht="0" hidden="1" customHeight="1" x14ac:dyDescent="0.2">
      <c r="B294" s="11" t="s">
        <v>423</v>
      </c>
      <c r="C294" s="94" t="s">
        <v>424</v>
      </c>
      <c r="D294" s="95" t="str">
        <f>$D$12</f>
        <v>year 2022</v>
      </c>
      <c r="E294" s="148">
        <v>0</v>
      </c>
      <c r="F294" s="156">
        <v>0</v>
      </c>
      <c r="G294" s="157">
        <v>0</v>
      </c>
    </row>
    <row r="295" spans="2:7" ht="0" hidden="1" customHeight="1" x14ac:dyDescent="0.2">
      <c r="C295" s="71"/>
      <c r="D295" s="70" t="str">
        <f>$D$13</f>
        <v>year 2021</v>
      </c>
      <c r="E295" s="152">
        <v>0</v>
      </c>
      <c r="F295" s="156">
        <v>0</v>
      </c>
      <c r="G295" s="157">
        <v>0</v>
      </c>
    </row>
    <row r="296" spans="2:7" ht="0" hidden="1" customHeight="1" x14ac:dyDescent="0.2">
      <c r="B296" s="11" t="s">
        <v>425</v>
      </c>
      <c r="C296" s="94" t="s">
        <v>426</v>
      </c>
      <c r="D296" s="95" t="str">
        <f>$D$12</f>
        <v>year 2022</v>
      </c>
      <c r="E296" s="148">
        <v>0</v>
      </c>
      <c r="F296" s="156">
        <v>0</v>
      </c>
      <c r="G296" s="157">
        <v>0</v>
      </c>
    </row>
    <row r="297" spans="2:7" ht="0" hidden="1" customHeight="1" x14ac:dyDescent="0.2">
      <c r="C297" s="71"/>
      <c r="D297" s="70" t="str">
        <f>$D$13</f>
        <v>year 2021</v>
      </c>
      <c r="E297" s="152">
        <v>0</v>
      </c>
      <c r="F297" s="156">
        <v>0</v>
      </c>
      <c r="G297" s="157">
        <v>0</v>
      </c>
    </row>
    <row r="298" spans="2:7" ht="0" hidden="1" customHeight="1" x14ac:dyDescent="0.2">
      <c r="B298" s="11" t="s">
        <v>427</v>
      </c>
      <c r="C298" s="94" t="s">
        <v>428</v>
      </c>
      <c r="D298" s="95" t="str">
        <f>$D$12</f>
        <v>year 2022</v>
      </c>
      <c r="E298" s="148">
        <v>0</v>
      </c>
      <c r="F298" s="156">
        <v>0</v>
      </c>
      <c r="G298" s="157">
        <v>0</v>
      </c>
    </row>
    <row r="299" spans="2:7" ht="0" hidden="1" customHeight="1" x14ac:dyDescent="0.2">
      <c r="C299" s="71"/>
      <c r="D299" s="70" t="str">
        <f>$D$13</f>
        <v>year 2021</v>
      </c>
      <c r="E299" s="152">
        <v>0</v>
      </c>
      <c r="F299" s="156">
        <v>0</v>
      </c>
      <c r="G299" s="157">
        <v>0</v>
      </c>
    </row>
    <row r="300" spans="2:7" ht="0" hidden="1" customHeight="1" x14ac:dyDescent="0.2">
      <c r="B300" s="11" t="s">
        <v>429</v>
      </c>
      <c r="C300" s="94" t="s">
        <v>147</v>
      </c>
      <c r="D300" s="95" t="str">
        <f>$D$12</f>
        <v>year 2022</v>
      </c>
      <c r="E300" s="148">
        <v>0</v>
      </c>
      <c r="F300" s="156">
        <v>0</v>
      </c>
      <c r="G300" s="157">
        <v>0</v>
      </c>
    </row>
    <row r="301" spans="2:7" ht="0" hidden="1" customHeight="1" x14ac:dyDescent="0.2">
      <c r="C301" s="71"/>
      <c r="D301" s="70" t="str">
        <f>$D$13</f>
        <v>year 2021</v>
      </c>
      <c r="E301" s="152">
        <v>0</v>
      </c>
      <c r="F301" s="156">
        <v>0</v>
      </c>
      <c r="G301" s="157">
        <v>0</v>
      </c>
    </row>
    <row r="302" spans="2:7" ht="0" hidden="1" customHeight="1" x14ac:dyDescent="0.2">
      <c r="B302" s="11" t="s">
        <v>430</v>
      </c>
      <c r="C302" s="94" t="s">
        <v>431</v>
      </c>
      <c r="D302" s="95" t="str">
        <f>$D$12</f>
        <v>year 2022</v>
      </c>
      <c r="E302" s="148">
        <v>0</v>
      </c>
      <c r="F302" s="156">
        <v>0</v>
      </c>
      <c r="G302" s="157">
        <v>0</v>
      </c>
    </row>
    <row r="303" spans="2:7" ht="0" hidden="1" customHeight="1" x14ac:dyDescent="0.2">
      <c r="C303" s="71"/>
      <c r="D303" s="70" t="str">
        <f>$D$13</f>
        <v>year 2021</v>
      </c>
      <c r="E303" s="152">
        <v>0</v>
      </c>
      <c r="F303" s="156">
        <v>0</v>
      </c>
      <c r="G303" s="157">
        <v>0</v>
      </c>
    </row>
    <row r="304" spans="2:7" ht="0" hidden="1" customHeight="1" x14ac:dyDescent="0.2">
      <c r="B304" s="11" t="s">
        <v>432</v>
      </c>
      <c r="C304" s="94" t="s">
        <v>433</v>
      </c>
      <c r="D304" s="95" t="str">
        <f>$D$12</f>
        <v>year 2022</v>
      </c>
      <c r="E304" s="148">
        <v>0</v>
      </c>
      <c r="F304" s="156">
        <v>0</v>
      </c>
      <c r="G304" s="157">
        <v>0</v>
      </c>
    </row>
    <row r="305" spans="2:7" ht="0" hidden="1" customHeight="1" x14ac:dyDescent="0.2">
      <c r="C305" s="71"/>
      <c r="D305" s="70" t="str">
        <f>$D$13</f>
        <v>year 2021</v>
      </c>
      <c r="E305" s="152">
        <v>0</v>
      </c>
      <c r="F305" s="156">
        <v>0</v>
      </c>
      <c r="G305" s="157">
        <v>0</v>
      </c>
    </row>
    <row r="306" spans="2:7" ht="0" hidden="1" customHeight="1" x14ac:dyDescent="0.2">
      <c r="B306" s="11" t="s">
        <v>434</v>
      </c>
      <c r="C306" s="94" t="s">
        <v>435</v>
      </c>
      <c r="D306" s="95" t="str">
        <f>$D$12</f>
        <v>year 2022</v>
      </c>
      <c r="E306" s="148">
        <v>0</v>
      </c>
      <c r="F306" s="156">
        <v>0</v>
      </c>
      <c r="G306" s="157">
        <v>0</v>
      </c>
    </row>
    <row r="307" spans="2:7" ht="0" hidden="1" customHeight="1" x14ac:dyDescent="0.2">
      <c r="C307" s="71"/>
      <c r="D307" s="70" t="str">
        <f>$D$13</f>
        <v>year 2021</v>
      </c>
      <c r="E307" s="152">
        <v>0</v>
      </c>
      <c r="F307" s="156">
        <v>0</v>
      </c>
      <c r="G307" s="157">
        <v>0</v>
      </c>
    </row>
    <row r="308" spans="2:7" ht="0" hidden="1" customHeight="1" x14ac:dyDescent="0.2">
      <c r="B308" s="11" t="s">
        <v>436</v>
      </c>
      <c r="C308" s="94" t="s">
        <v>437</v>
      </c>
      <c r="D308" s="95" t="str">
        <f>$D$12</f>
        <v>year 2022</v>
      </c>
      <c r="E308" s="148">
        <v>0</v>
      </c>
      <c r="F308" s="156">
        <v>0</v>
      </c>
      <c r="G308" s="157">
        <v>0</v>
      </c>
    </row>
    <row r="309" spans="2:7" ht="0" hidden="1" customHeight="1" x14ac:dyDescent="0.2">
      <c r="C309" s="71"/>
      <c r="D309" s="70" t="str">
        <f>$D$13</f>
        <v>year 2021</v>
      </c>
      <c r="E309" s="152">
        <v>0</v>
      </c>
      <c r="F309" s="156">
        <v>0</v>
      </c>
      <c r="G309" s="157">
        <v>0</v>
      </c>
    </row>
    <row r="310" spans="2:7" ht="0" hidden="1" customHeight="1" x14ac:dyDescent="0.2">
      <c r="B310" s="11" t="s">
        <v>438</v>
      </c>
      <c r="C310" s="94" t="s">
        <v>439</v>
      </c>
      <c r="D310" s="95" t="str">
        <f>$D$12</f>
        <v>year 2022</v>
      </c>
      <c r="E310" s="148">
        <v>0</v>
      </c>
      <c r="F310" s="156">
        <v>0</v>
      </c>
      <c r="G310" s="157">
        <v>0</v>
      </c>
    </row>
    <row r="311" spans="2:7" ht="0" hidden="1" customHeight="1" x14ac:dyDescent="0.2">
      <c r="C311" s="71"/>
      <c r="D311" s="70" t="str">
        <f>$D$13</f>
        <v>year 2021</v>
      </c>
      <c r="E311" s="152">
        <v>0</v>
      </c>
      <c r="F311" s="156">
        <v>0</v>
      </c>
      <c r="G311" s="157">
        <v>0</v>
      </c>
    </row>
    <row r="312" spans="2:7" ht="0" hidden="1" customHeight="1" x14ac:dyDescent="0.2">
      <c r="B312" s="11" t="s">
        <v>122</v>
      </c>
      <c r="C312" s="94" t="s">
        <v>440</v>
      </c>
      <c r="D312" s="95" t="str">
        <f>$D$12</f>
        <v>year 2022</v>
      </c>
      <c r="E312" s="148">
        <v>0</v>
      </c>
      <c r="F312" s="156">
        <v>0</v>
      </c>
      <c r="G312" s="157">
        <v>0</v>
      </c>
    </row>
    <row r="313" spans="2:7" ht="0" hidden="1" customHeight="1" x14ac:dyDescent="0.2">
      <c r="C313" s="71"/>
      <c r="D313" s="70" t="str">
        <f>$D$13</f>
        <v>year 2021</v>
      </c>
      <c r="E313" s="152">
        <v>0</v>
      </c>
      <c r="F313" s="156">
        <v>0</v>
      </c>
      <c r="G313" s="157">
        <v>0</v>
      </c>
    </row>
    <row r="314" spans="2:7" ht="0" hidden="1" customHeight="1" x14ac:dyDescent="0.2">
      <c r="B314" s="11" t="s">
        <v>124</v>
      </c>
      <c r="C314" s="94" t="s">
        <v>441</v>
      </c>
      <c r="D314" s="95" t="str">
        <f>$D$12</f>
        <v>year 2022</v>
      </c>
      <c r="E314" s="148">
        <v>0</v>
      </c>
      <c r="F314" s="156">
        <v>0</v>
      </c>
      <c r="G314" s="157">
        <v>0</v>
      </c>
    </row>
    <row r="315" spans="2:7" ht="0" hidden="1" customHeight="1" x14ac:dyDescent="0.2">
      <c r="C315" s="71"/>
      <c r="D315" s="70" t="str">
        <f>$D$13</f>
        <v>year 2021</v>
      </c>
      <c r="E315" s="152">
        <v>0</v>
      </c>
      <c r="F315" s="156">
        <v>0</v>
      </c>
      <c r="G315" s="157">
        <v>0</v>
      </c>
    </row>
    <row r="316" spans="2:7" ht="0" hidden="1" customHeight="1" x14ac:dyDescent="0.2">
      <c r="B316" s="11" t="s">
        <v>442</v>
      </c>
      <c r="C316" s="94" t="s">
        <v>443</v>
      </c>
      <c r="D316" s="95" t="str">
        <f>$D$12</f>
        <v>year 2022</v>
      </c>
      <c r="E316" s="148">
        <v>0</v>
      </c>
      <c r="F316" s="156">
        <v>0</v>
      </c>
      <c r="G316" s="157">
        <v>0</v>
      </c>
    </row>
    <row r="317" spans="2:7" ht="0" hidden="1" customHeight="1" x14ac:dyDescent="0.2">
      <c r="C317" s="71"/>
      <c r="D317" s="70" t="str">
        <f>$D$13</f>
        <v>year 2021</v>
      </c>
      <c r="E317" s="152">
        <v>0</v>
      </c>
      <c r="F317" s="156">
        <v>0</v>
      </c>
      <c r="G317" s="157">
        <v>0</v>
      </c>
    </row>
    <row r="318" spans="2:7" ht="0" hidden="1" customHeight="1" x14ac:dyDescent="0.2">
      <c r="B318" s="11" t="s">
        <v>444</v>
      </c>
      <c r="C318" s="94" t="s">
        <v>445</v>
      </c>
      <c r="D318" s="95" t="str">
        <f>$D$12</f>
        <v>year 2022</v>
      </c>
      <c r="E318" s="148">
        <v>0</v>
      </c>
      <c r="F318" s="156">
        <v>0</v>
      </c>
      <c r="G318" s="157">
        <v>0</v>
      </c>
    </row>
    <row r="319" spans="2:7" ht="0" hidden="1" customHeight="1" x14ac:dyDescent="0.2">
      <c r="C319" s="71"/>
      <c r="D319" s="70" t="str">
        <f>$D$13</f>
        <v>year 2021</v>
      </c>
      <c r="E319" s="152">
        <v>0</v>
      </c>
      <c r="F319" s="156">
        <v>0</v>
      </c>
      <c r="G319" s="157">
        <v>0</v>
      </c>
    </row>
    <row r="320" spans="2:7" ht="0" hidden="1" customHeight="1" x14ac:dyDescent="0.2">
      <c r="B320" s="11" t="s">
        <v>126</v>
      </c>
      <c r="C320" s="94" t="s">
        <v>123</v>
      </c>
      <c r="D320" s="95" t="str">
        <f>$D$12</f>
        <v>year 2022</v>
      </c>
      <c r="E320" s="148">
        <v>0</v>
      </c>
      <c r="F320" s="156">
        <v>0</v>
      </c>
      <c r="G320" s="157">
        <v>0</v>
      </c>
    </row>
    <row r="321" spans="2:7" ht="0" hidden="1" customHeight="1" x14ac:dyDescent="0.2">
      <c r="C321" s="71"/>
      <c r="D321" s="70" t="str">
        <f>$D$13</f>
        <v>year 2021</v>
      </c>
      <c r="E321" s="152">
        <v>0</v>
      </c>
      <c r="F321" s="156">
        <v>0</v>
      </c>
      <c r="G321" s="157">
        <v>0</v>
      </c>
    </row>
    <row r="322" spans="2:7" ht="0" hidden="1" customHeight="1" x14ac:dyDescent="0.2">
      <c r="B322" s="11" t="s">
        <v>446</v>
      </c>
      <c r="C322" s="94" t="s">
        <v>125</v>
      </c>
      <c r="D322" s="95" t="str">
        <f>$D$12</f>
        <v>year 2022</v>
      </c>
      <c r="E322" s="148">
        <v>0</v>
      </c>
      <c r="F322" s="156">
        <v>0</v>
      </c>
      <c r="G322" s="157">
        <v>0</v>
      </c>
    </row>
    <row r="323" spans="2:7" ht="0" hidden="1" customHeight="1" x14ac:dyDescent="0.2">
      <c r="C323" s="71"/>
      <c r="D323" s="70" t="str">
        <f>$D$13</f>
        <v>year 2021</v>
      </c>
      <c r="E323" s="152">
        <v>0</v>
      </c>
      <c r="F323" s="156">
        <v>0</v>
      </c>
      <c r="G323" s="157">
        <v>0</v>
      </c>
    </row>
    <row r="324" spans="2:7" ht="0" hidden="1" customHeight="1" x14ac:dyDescent="0.2">
      <c r="B324" s="11" t="s">
        <v>447</v>
      </c>
      <c r="C324" s="94" t="s">
        <v>448</v>
      </c>
      <c r="D324" s="95" t="str">
        <f>$D$12</f>
        <v>year 2022</v>
      </c>
      <c r="E324" s="148">
        <v>0</v>
      </c>
      <c r="F324" s="156">
        <v>0</v>
      </c>
      <c r="G324" s="157">
        <v>0</v>
      </c>
    </row>
    <row r="325" spans="2:7" ht="0" hidden="1" customHeight="1" x14ac:dyDescent="0.2">
      <c r="C325" s="71"/>
      <c r="D325" s="70" t="str">
        <f>$D$13</f>
        <v>year 2021</v>
      </c>
      <c r="E325" s="152">
        <v>0</v>
      </c>
      <c r="F325" s="156">
        <v>0</v>
      </c>
      <c r="G325" s="157">
        <v>0</v>
      </c>
    </row>
    <row r="326" spans="2:7" ht="0" hidden="1" customHeight="1" x14ac:dyDescent="0.2">
      <c r="B326" s="11" t="s">
        <v>449</v>
      </c>
      <c r="C326" s="94" t="s">
        <v>450</v>
      </c>
      <c r="D326" s="95" t="str">
        <f>$D$12</f>
        <v>year 2022</v>
      </c>
      <c r="E326" s="148">
        <v>0</v>
      </c>
      <c r="F326" s="156">
        <v>0</v>
      </c>
      <c r="G326" s="157">
        <v>0</v>
      </c>
    </row>
    <row r="327" spans="2:7" ht="0" hidden="1" customHeight="1" x14ac:dyDescent="0.2">
      <c r="C327" s="71"/>
      <c r="D327" s="70" t="str">
        <f>$D$13</f>
        <v>year 2021</v>
      </c>
      <c r="E327" s="152">
        <v>0</v>
      </c>
      <c r="F327" s="156">
        <v>0</v>
      </c>
      <c r="G327" s="157">
        <v>0</v>
      </c>
    </row>
    <row r="328" spans="2:7" ht="0" hidden="1" customHeight="1" x14ac:dyDescent="0.2">
      <c r="B328" s="11" t="s">
        <v>451</v>
      </c>
      <c r="C328" s="94" t="s">
        <v>127</v>
      </c>
      <c r="D328" s="95" t="str">
        <f>$D$12</f>
        <v>year 2022</v>
      </c>
      <c r="E328" s="148">
        <v>0</v>
      </c>
      <c r="F328" s="156">
        <v>0</v>
      </c>
      <c r="G328" s="157">
        <v>0</v>
      </c>
    </row>
    <row r="329" spans="2:7" ht="0" hidden="1" customHeight="1" x14ac:dyDescent="0.2">
      <c r="C329" s="71"/>
      <c r="D329" s="70" t="str">
        <f>$D$13</f>
        <v>year 2021</v>
      </c>
      <c r="E329" s="152">
        <v>0</v>
      </c>
      <c r="F329" s="156">
        <v>0</v>
      </c>
      <c r="G329" s="157">
        <v>0</v>
      </c>
    </row>
    <row r="330" spans="2:7" ht="0" hidden="1" customHeight="1" x14ac:dyDescent="0.2">
      <c r="B330" s="11" t="s">
        <v>452</v>
      </c>
      <c r="C330" s="94" t="s">
        <v>453</v>
      </c>
      <c r="D330" s="95" t="str">
        <f>$D$12</f>
        <v>year 2022</v>
      </c>
      <c r="E330" s="148">
        <v>0</v>
      </c>
      <c r="F330" s="156">
        <v>0</v>
      </c>
      <c r="G330" s="157">
        <v>0</v>
      </c>
    </row>
    <row r="331" spans="2:7" ht="0" hidden="1" customHeight="1" x14ac:dyDescent="0.2">
      <c r="C331" s="71"/>
      <c r="D331" s="70" t="str">
        <f>$D$13</f>
        <v>year 2021</v>
      </c>
      <c r="E331" s="152">
        <v>0</v>
      </c>
      <c r="F331" s="156">
        <v>0</v>
      </c>
      <c r="G331" s="157">
        <v>0</v>
      </c>
    </row>
    <row r="332" spans="2:7" ht="0" hidden="1" customHeight="1" x14ac:dyDescent="0.2">
      <c r="B332" s="11" t="s">
        <v>454</v>
      </c>
      <c r="C332" s="94" t="s">
        <v>455</v>
      </c>
      <c r="D332" s="95" t="str">
        <f>$D$12</f>
        <v>year 2022</v>
      </c>
      <c r="E332" s="148">
        <v>0</v>
      </c>
      <c r="F332" s="156">
        <v>0</v>
      </c>
      <c r="G332" s="157">
        <v>0</v>
      </c>
    </row>
    <row r="333" spans="2:7" ht="0" hidden="1" customHeight="1" x14ac:dyDescent="0.2">
      <c r="C333" s="71"/>
      <c r="D333" s="70" t="str">
        <f>$D$13</f>
        <v>year 2021</v>
      </c>
      <c r="E333" s="152">
        <v>0</v>
      </c>
      <c r="F333" s="156">
        <v>0</v>
      </c>
      <c r="G333" s="157">
        <v>0</v>
      </c>
    </row>
    <row r="334" spans="2:7" ht="0" hidden="1" customHeight="1" x14ac:dyDescent="0.2">
      <c r="B334" s="11" t="s">
        <v>456</v>
      </c>
      <c r="C334" s="94" t="s">
        <v>457</v>
      </c>
      <c r="D334" s="95" t="str">
        <f>$D$12</f>
        <v>year 2022</v>
      </c>
      <c r="E334" s="148">
        <v>0</v>
      </c>
      <c r="F334" s="156">
        <v>0</v>
      </c>
      <c r="G334" s="157">
        <v>0</v>
      </c>
    </row>
    <row r="335" spans="2:7" ht="0" hidden="1" customHeight="1" x14ac:dyDescent="0.2">
      <c r="C335" s="71"/>
      <c r="D335" s="70" t="str">
        <f>$D$13</f>
        <v>year 2021</v>
      </c>
      <c r="E335" s="152">
        <v>0</v>
      </c>
      <c r="F335" s="156">
        <v>0</v>
      </c>
      <c r="G335" s="157">
        <v>0</v>
      </c>
    </row>
    <row r="336" spans="2:7" ht="0" hidden="1" customHeight="1" x14ac:dyDescent="0.2">
      <c r="B336" s="11" t="s">
        <v>128</v>
      </c>
      <c r="C336" s="94" t="s">
        <v>458</v>
      </c>
      <c r="D336" s="95" t="str">
        <f>$D$12</f>
        <v>year 2022</v>
      </c>
      <c r="E336" s="148">
        <v>0</v>
      </c>
      <c r="F336" s="156">
        <v>0</v>
      </c>
      <c r="G336" s="157">
        <v>0</v>
      </c>
    </row>
    <row r="337" spans="2:7" ht="0" hidden="1" customHeight="1" x14ac:dyDescent="0.2">
      <c r="C337" s="71"/>
      <c r="D337" s="70" t="str">
        <f>$D$13</f>
        <v>year 2021</v>
      </c>
      <c r="E337" s="152">
        <v>0</v>
      </c>
      <c r="F337" s="156">
        <v>0</v>
      </c>
      <c r="G337" s="157">
        <v>0</v>
      </c>
    </row>
    <row r="338" spans="2:7" ht="0" hidden="1" customHeight="1" x14ac:dyDescent="0.2">
      <c r="B338" s="11" t="s">
        <v>148</v>
      </c>
      <c r="C338" s="94" t="s">
        <v>459</v>
      </c>
      <c r="D338" s="95" t="str">
        <f>$D$12</f>
        <v>year 2022</v>
      </c>
      <c r="E338" s="148">
        <v>0</v>
      </c>
      <c r="F338" s="156">
        <v>0</v>
      </c>
      <c r="G338" s="157">
        <v>0</v>
      </c>
    </row>
    <row r="339" spans="2:7" ht="0" hidden="1" customHeight="1" x14ac:dyDescent="0.2">
      <c r="C339" s="71"/>
      <c r="D339" s="70" t="str">
        <f>$D$13</f>
        <v>year 2021</v>
      </c>
      <c r="E339" s="152">
        <v>0</v>
      </c>
      <c r="F339" s="156">
        <v>0</v>
      </c>
      <c r="G339" s="157">
        <v>0</v>
      </c>
    </row>
    <row r="340" spans="2:7" ht="0" hidden="1" customHeight="1" x14ac:dyDescent="0.2">
      <c r="B340" s="11" t="s">
        <v>460</v>
      </c>
      <c r="C340" s="94" t="s">
        <v>461</v>
      </c>
      <c r="D340" s="95" t="str">
        <f>$D$12</f>
        <v>year 2022</v>
      </c>
      <c r="E340" s="148">
        <v>0</v>
      </c>
      <c r="F340" s="156">
        <v>0</v>
      </c>
      <c r="G340" s="157">
        <v>0</v>
      </c>
    </row>
    <row r="341" spans="2:7" ht="0" hidden="1" customHeight="1" x14ac:dyDescent="0.2">
      <c r="C341" s="71"/>
      <c r="D341" s="70" t="str">
        <f>$D$13</f>
        <v>year 2021</v>
      </c>
      <c r="E341" s="152">
        <v>0</v>
      </c>
      <c r="F341" s="156">
        <v>0</v>
      </c>
      <c r="G341" s="157">
        <v>0</v>
      </c>
    </row>
    <row r="342" spans="2:7" ht="0" hidden="1" customHeight="1" x14ac:dyDescent="0.2">
      <c r="B342" s="11" t="s">
        <v>462</v>
      </c>
      <c r="C342" s="94" t="s">
        <v>463</v>
      </c>
      <c r="D342" s="95" t="str">
        <f>$D$12</f>
        <v>year 2022</v>
      </c>
      <c r="E342" s="148">
        <v>0</v>
      </c>
      <c r="F342" s="156">
        <v>0</v>
      </c>
      <c r="G342" s="157">
        <v>0</v>
      </c>
    </row>
    <row r="343" spans="2:7" ht="0" hidden="1" customHeight="1" x14ac:dyDescent="0.2">
      <c r="C343" s="71"/>
      <c r="D343" s="70" t="str">
        <f>$D$13</f>
        <v>year 2021</v>
      </c>
      <c r="E343" s="152">
        <v>0</v>
      </c>
      <c r="F343" s="156">
        <v>0</v>
      </c>
      <c r="G343" s="157">
        <v>0</v>
      </c>
    </row>
    <row r="344" spans="2:7" ht="0" hidden="1" customHeight="1" x14ac:dyDescent="0.2">
      <c r="B344" s="11" t="s">
        <v>464</v>
      </c>
      <c r="C344" s="94" t="s">
        <v>465</v>
      </c>
      <c r="D344" s="95" t="str">
        <f>$D$12</f>
        <v>year 2022</v>
      </c>
      <c r="E344" s="148">
        <v>0</v>
      </c>
      <c r="F344" s="156">
        <v>0</v>
      </c>
      <c r="G344" s="157">
        <v>0</v>
      </c>
    </row>
    <row r="345" spans="2:7" ht="0" hidden="1" customHeight="1" x14ac:dyDescent="0.2">
      <c r="C345" s="71"/>
      <c r="D345" s="70" t="str">
        <f>$D$13</f>
        <v>year 2021</v>
      </c>
      <c r="E345" s="152">
        <v>0</v>
      </c>
      <c r="F345" s="156">
        <v>0</v>
      </c>
      <c r="G345" s="157">
        <v>0</v>
      </c>
    </row>
    <row r="346" spans="2:7" ht="0" hidden="1" customHeight="1" x14ac:dyDescent="0.2">
      <c r="B346" s="11" t="s">
        <v>466</v>
      </c>
      <c r="C346" s="94" t="s">
        <v>467</v>
      </c>
      <c r="D346" s="95" t="str">
        <f>$D$12</f>
        <v>year 2022</v>
      </c>
      <c r="E346" s="148">
        <v>0</v>
      </c>
      <c r="F346" s="156">
        <v>0</v>
      </c>
      <c r="G346" s="157">
        <v>0</v>
      </c>
    </row>
    <row r="347" spans="2:7" ht="0" hidden="1" customHeight="1" x14ac:dyDescent="0.2">
      <c r="C347" s="71"/>
      <c r="D347" s="70" t="str">
        <f>$D$13</f>
        <v>year 2021</v>
      </c>
      <c r="E347" s="152">
        <v>0</v>
      </c>
      <c r="F347" s="156">
        <v>0</v>
      </c>
      <c r="G347" s="157">
        <v>0</v>
      </c>
    </row>
    <row r="348" spans="2:7" ht="0" hidden="1" customHeight="1" x14ac:dyDescent="0.2">
      <c r="B348" s="11" t="s">
        <v>468</v>
      </c>
      <c r="C348" s="94" t="s">
        <v>469</v>
      </c>
      <c r="D348" s="95" t="str">
        <f>$D$12</f>
        <v>year 2022</v>
      </c>
      <c r="E348" s="148">
        <v>0</v>
      </c>
      <c r="F348" s="156">
        <v>0</v>
      </c>
      <c r="G348" s="157">
        <v>0</v>
      </c>
    </row>
    <row r="349" spans="2:7" ht="0" hidden="1" customHeight="1" x14ac:dyDescent="0.2">
      <c r="C349" s="71"/>
      <c r="D349" s="70" t="str">
        <f>$D$13</f>
        <v>year 2021</v>
      </c>
      <c r="E349" s="152">
        <v>0</v>
      </c>
      <c r="F349" s="156">
        <v>0</v>
      </c>
      <c r="G349" s="157">
        <v>0</v>
      </c>
    </row>
    <row r="350" spans="2:7" ht="0" hidden="1" customHeight="1" x14ac:dyDescent="0.2">
      <c r="B350" s="11" t="s">
        <v>470</v>
      </c>
      <c r="C350" s="94" t="s">
        <v>471</v>
      </c>
      <c r="D350" s="95" t="str">
        <f>$D$12</f>
        <v>year 2022</v>
      </c>
      <c r="E350" s="148">
        <v>0</v>
      </c>
      <c r="F350" s="156">
        <v>0</v>
      </c>
      <c r="G350" s="157">
        <v>0</v>
      </c>
    </row>
    <row r="351" spans="2:7" ht="0" hidden="1" customHeight="1" x14ac:dyDescent="0.2">
      <c r="C351" s="71"/>
      <c r="D351" s="70" t="str">
        <f>$D$13</f>
        <v>year 2021</v>
      </c>
      <c r="E351" s="152">
        <v>0</v>
      </c>
      <c r="F351" s="156">
        <v>0</v>
      </c>
      <c r="G351" s="157">
        <v>0</v>
      </c>
    </row>
    <row r="352" spans="2:7" ht="0" hidden="1" customHeight="1" x14ac:dyDescent="0.2">
      <c r="B352" s="11" t="s">
        <v>130</v>
      </c>
      <c r="C352" s="94" t="s">
        <v>472</v>
      </c>
      <c r="D352" s="95" t="str">
        <f>$D$12</f>
        <v>year 2022</v>
      </c>
      <c r="E352" s="148">
        <v>0</v>
      </c>
      <c r="F352" s="156">
        <v>0</v>
      </c>
      <c r="G352" s="157">
        <v>0</v>
      </c>
    </row>
    <row r="353" spans="2:7" ht="0" hidden="1" customHeight="1" x14ac:dyDescent="0.2">
      <c r="C353" s="71"/>
      <c r="D353" s="70" t="str">
        <f>$D$13</f>
        <v>year 2021</v>
      </c>
      <c r="E353" s="152">
        <v>0</v>
      </c>
      <c r="F353" s="156">
        <v>0</v>
      </c>
      <c r="G353" s="157">
        <v>0</v>
      </c>
    </row>
    <row r="354" spans="2:7" ht="0" hidden="1" customHeight="1" x14ac:dyDescent="0.2">
      <c r="B354" s="11" t="s">
        <v>132</v>
      </c>
      <c r="C354" s="94" t="s">
        <v>473</v>
      </c>
      <c r="D354" s="95" t="str">
        <f>$D$12</f>
        <v>year 2022</v>
      </c>
      <c r="E354" s="148">
        <v>0</v>
      </c>
      <c r="F354" s="156">
        <v>0</v>
      </c>
      <c r="G354" s="157">
        <v>0</v>
      </c>
    </row>
    <row r="355" spans="2:7" ht="0" hidden="1" customHeight="1" x14ac:dyDescent="0.2">
      <c r="C355" s="71"/>
      <c r="D355" s="70" t="str">
        <f>$D$13</f>
        <v>year 2021</v>
      </c>
      <c r="E355" s="152">
        <v>0</v>
      </c>
      <c r="F355" s="156">
        <v>0</v>
      </c>
      <c r="G355" s="157">
        <v>0</v>
      </c>
    </row>
    <row r="356" spans="2:7" ht="0" hidden="1" customHeight="1" x14ac:dyDescent="0.2">
      <c r="B356" s="11" t="s">
        <v>474</v>
      </c>
      <c r="C356" s="94" t="s">
        <v>475</v>
      </c>
      <c r="D356" s="95" t="str">
        <f>$D$12</f>
        <v>year 2022</v>
      </c>
      <c r="E356" s="148">
        <v>0</v>
      </c>
      <c r="F356" s="156">
        <v>0</v>
      </c>
      <c r="G356" s="157">
        <v>0</v>
      </c>
    </row>
    <row r="357" spans="2:7" ht="0" hidden="1" customHeight="1" x14ac:dyDescent="0.2">
      <c r="C357" s="71"/>
      <c r="D357" s="70" t="str">
        <f>$D$13</f>
        <v>year 2021</v>
      </c>
      <c r="E357" s="152">
        <v>0</v>
      </c>
      <c r="F357" s="156">
        <v>0</v>
      </c>
      <c r="G357" s="157">
        <v>0</v>
      </c>
    </row>
    <row r="358" spans="2:7" ht="0" hidden="1" customHeight="1" x14ac:dyDescent="0.2">
      <c r="B358" s="11" t="s">
        <v>134</v>
      </c>
      <c r="C358" s="94" t="s">
        <v>131</v>
      </c>
      <c r="D358" s="95" t="str">
        <f>$D$12</f>
        <v>year 2022</v>
      </c>
      <c r="E358" s="148">
        <v>0</v>
      </c>
      <c r="F358" s="156">
        <v>0</v>
      </c>
      <c r="G358" s="157">
        <v>0</v>
      </c>
    </row>
    <row r="359" spans="2:7" ht="0" hidden="1" customHeight="1" x14ac:dyDescent="0.2">
      <c r="C359" s="71"/>
      <c r="D359" s="70" t="str">
        <f>$D$13</f>
        <v>year 2021</v>
      </c>
      <c r="E359" s="152">
        <v>0</v>
      </c>
      <c r="F359" s="156">
        <v>0</v>
      </c>
      <c r="G359" s="157">
        <v>0</v>
      </c>
    </row>
    <row r="360" spans="2:7" ht="0" hidden="1" customHeight="1" x14ac:dyDescent="0.2">
      <c r="B360" s="11" t="s">
        <v>476</v>
      </c>
      <c r="C360" s="94" t="s">
        <v>133</v>
      </c>
      <c r="D360" s="95" t="str">
        <f>$D$12</f>
        <v>year 2022</v>
      </c>
      <c r="E360" s="148">
        <v>0</v>
      </c>
      <c r="F360" s="156">
        <v>0</v>
      </c>
      <c r="G360" s="157">
        <v>0</v>
      </c>
    </row>
    <row r="361" spans="2:7" ht="0" hidden="1" customHeight="1" x14ac:dyDescent="0.2">
      <c r="C361" s="71"/>
      <c r="D361" s="70" t="str">
        <f>$D$13</f>
        <v>year 2021</v>
      </c>
      <c r="E361" s="152">
        <v>0</v>
      </c>
      <c r="F361" s="156">
        <v>0</v>
      </c>
      <c r="G361" s="157">
        <v>0</v>
      </c>
    </row>
    <row r="362" spans="2:7" ht="0" hidden="1" customHeight="1" x14ac:dyDescent="0.2">
      <c r="B362" s="11" t="s">
        <v>477</v>
      </c>
      <c r="C362" s="94" t="s">
        <v>478</v>
      </c>
      <c r="D362" s="95" t="str">
        <f>$D$12</f>
        <v>year 2022</v>
      </c>
      <c r="E362" s="148">
        <v>0</v>
      </c>
      <c r="F362" s="156">
        <v>0</v>
      </c>
      <c r="G362" s="157">
        <v>0</v>
      </c>
    </row>
    <row r="363" spans="2:7" ht="0" hidden="1" customHeight="1" x14ac:dyDescent="0.2">
      <c r="C363" s="71"/>
      <c r="D363" s="70" t="str">
        <f>$D$13</f>
        <v>year 2021</v>
      </c>
      <c r="E363" s="152">
        <v>0</v>
      </c>
      <c r="F363" s="156">
        <v>0</v>
      </c>
      <c r="G363" s="157">
        <v>0</v>
      </c>
    </row>
    <row r="364" spans="2:7" ht="0" hidden="1" customHeight="1" x14ac:dyDescent="0.2">
      <c r="B364" s="11" t="s">
        <v>479</v>
      </c>
      <c r="C364" s="94" t="s">
        <v>480</v>
      </c>
      <c r="D364" s="95" t="str">
        <f>$D$12</f>
        <v>year 2022</v>
      </c>
      <c r="E364" s="148">
        <v>0</v>
      </c>
      <c r="F364" s="156">
        <v>0</v>
      </c>
      <c r="G364" s="157">
        <v>0</v>
      </c>
    </row>
    <row r="365" spans="2:7" ht="0" hidden="1" customHeight="1" x14ac:dyDescent="0.2">
      <c r="C365" s="71"/>
      <c r="D365" s="70" t="str">
        <f>$D$13</f>
        <v>year 2021</v>
      </c>
      <c r="E365" s="152">
        <v>0</v>
      </c>
      <c r="F365" s="156">
        <v>0</v>
      </c>
      <c r="G365" s="157">
        <v>0</v>
      </c>
    </row>
    <row r="366" spans="2:7" ht="0" hidden="1" customHeight="1" x14ac:dyDescent="0.2">
      <c r="B366" s="11" t="s">
        <v>481</v>
      </c>
      <c r="C366" s="94" t="s">
        <v>482</v>
      </c>
      <c r="D366" s="95" t="str">
        <f>$D$12</f>
        <v>year 2022</v>
      </c>
      <c r="E366" s="148">
        <v>0</v>
      </c>
      <c r="F366" s="156">
        <v>0</v>
      </c>
      <c r="G366" s="157">
        <v>0</v>
      </c>
    </row>
    <row r="367" spans="2:7" ht="0" hidden="1" customHeight="1" x14ac:dyDescent="0.2">
      <c r="C367" s="71"/>
      <c r="D367" s="70" t="str">
        <f>$D$13</f>
        <v>year 2021</v>
      </c>
      <c r="E367" s="152">
        <v>0</v>
      </c>
      <c r="F367" s="156">
        <v>0</v>
      </c>
      <c r="G367" s="157">
        <v>0</v>
      </c>
    </row>
    <row r="368" spans="2:7" ht="0" hidden="1" customHeight="1" x14ac:dyDescent="0.2">
      <c r="B368" s="11" t="s">
        <v>483</v>
      </c>
      <c r="C368" s="94" t="s">
        <v>135</v>
      </c>
      <c r="D368" s="95" t="str">
        <f>$D$12</f>
        <v>year 2022</v>
      </c>
      <c r="E368" s="148">
        <v>0</v>
      </c>
      <c r="F368" s="156">
        <v>0</v>
      </c>
      <c r="G368" s="157">
        <v>0</v>
      </c>
    </row>
    <row r="369" spans="2:7" ht="0" hidden="1" customHeight="1" x14ac:dyDescent="0.2">
      <c r="C369" s="71"/>
      <c r="D369" s="70" t="str">
        <f>$D$13</f>
        <v>year 2021</v>
      </c>
      <c r="E369" s="152">
        <v>0</v>
      </c>
      <c r="F369" s="156">
        <v>0</v>
      </c>
      <c r="G369" s="157">
        <v>0</v>
      </c>
    </row>
    <row r="370" spans="2:7" ht="0" hidden="1" customHeight="1" x14ac:dyDescent="0.2">
      <c r="B370" s="11" t="s">
        <v>484</v>
      </c>
      <c r="C370" s="94" t="s">
        <v>485</v>
      </c>
      <c r="D370" s="95" t="str">
        <f>$D$12</f>
        <v>year 2022</v>
      </c>
      <c r="E370" s="148">
        <v>0</v>
      </c>
      <c r="F370" s="156">
        <v>0</v>
      </c>
      <c r="G370" s="157">
        <v>0</v>
      </c>
    </row>
    <row r="371" spans="2:7" ht="0" hidden="1" customHeight="1" x14ac:dyDescent="0.2">
      <c r="C371" s="71"/>
      <c r="D371" s="70" t="str">
        <f>$D$13</f>
        <v>year 2021</v>
      </c>
      <c r="E371" s="152">
        <v>0</v>
      </c>
      <c r="F371" s="156">
        <v>0</v>
      </c>
      <c r="G371" s="157">
        <v>0</v>
      </c>
    </row>
    <row r="372" spans="2:7" ht="0" hidden="1" customHeight="1" x14ac:dyDescent="0.2">
      <c r="B372" s="11" t="s">
        <v>486</v>
      </c>
      <c r="C372" s="94" t="s">
        <v>487</v>
      </c>
      <c r="D372" s="95" t="str">
        <f>$D$12</f>
        <v>year 2022</v>
      </c>
      <c r="E372" s="148">
        <v>0</v>
      </c>
      <c r="F372" s="156">
        <v>0</v>
      </c>
      <c r="G372" s="157">
        <v>0</v>
      </c>
    </row>
    <row r="373" spans="2:7" ht="0" hidden="1" customHeight="1" x14ac:dyDescent="0.2">
      <c r="C373" s="71"/>
      <c r="D373" s="70" t="str">
        <f>$D$13</f>
        <v>year 2021</v>
      </c>
      <c r="E373" s="152">
        <v>0</v>
      </c>
      <c r="F373" s="156">
        <v>0</v>
      </c>
      <c r="G373" s="157">
        <v>0</v>
      </c>
    </row>
    <row r="374" spans="2:7" ht="0" hidden="1" customHeight="1" x14ac:dyDescent="0.2">
      <c r="B374" s="11" t="s">
        <v>488</v>
      </c>
      <c r="C374" s="94" t="s">
        <v>489</v>
      </c>
      <c r="D374" s="95" t="str">
        <f>$D$12</f>
        <v>year 2022</v>
      </c>
      <c r="E374" s="148">
        <v>0</v>
      </c>
      <c r="F374" s="156">
        <v>0</v>
      </c>
      <c r="G374" s="157">
        <v>0</v>
      </c>
    </row>
    <row r="375" spans="2:7" ht="0" hidden="1" customHeight="1" x14ac:dyDescent="0.2">
      <c r="C375" s="71"/>
      <c r="D375" s="70" t="str">
        <f>$D$13</f>
        <v>year 2021</v>
      </c>
      <c r="E375" s="152">
        <v>0</v>
      </c>
      <c r="F375" s="156">
        <v>0</v>
      </c>
      <c r="G375" s="157">
        <v>0</v>
      </c>
    </row>
    <row r="376" spans="2:7" ht="0" hidden="1" customHeight="1" x14ac:dyDescent="0.2">
      <c r="B376" s="11" t="s">
        <v>490</v>
      </c>
      <c r="C376" s="94" t="s">
        <v>491</v>
      </c>
      <c r="D376" s="95" t="str">
        <f>$D$12</f>
        <v>year 2022</v>
      </c>
      <c r="E376" s="148">
        <v>0</v>
      </c>
      <c r="F376" s="156">
        <v>0</v>
      </c>
      <c r="G376" s="157">
        <v>0</v>
      </c>
    </row>
    <row r="377" spans="2:7" ht="0" hidden="1" customHeight="1" x14ac:dyDescent="0.2">
      <c r="C377" s="71"/>
      <c r="D377" s="70" t="str">
        <f>$D$13</f>
        <v>year 2021</v>
      </c>
      <c r="E377" s="152">
        <v>0</v>
      </c>
      <c r="F377" s="156">
        <v>0</v>
      </c>
      <c r="G377" s="157">
        <v>0</v>
      </c>
    </row>
    <row r="378" spans="2:7" ht="0" hidden="1" customHeight="1" x14ac:dyDescent="0.2">
      <c r="B378" s="11" t="s">
        <v>492</v>
      </c>
      <c r="C378" s="94" t="s">
        <v>129</v>
      </c>
      <c r="D378" s="95" t="str">
        <f>$D$12</f>
        <v>year 2022</v>
      </c>
      <c r="E378" s="148">
        <v>0</v>
      </c>
      <c r="F378" s="156">
        <v>0</v>
      </c>
      <c r="G378" s="157">
        <v>0</v>
      </c>
    </row>
    <row r="379" spans="2:7" ht="0" hidden="1" customHeight="1" x14ac:dyDescent="0.2">
      <c r="C379" s="71"/>
      <c r="D379" s="70" t="str">
        <f>$D$13</f>
        <v>year 2021</v>
      </c>
      <c r="E379" s="152">
        <v>0</v>
      </c>
      <c r="F379" s="156">
        <v>0</v>
      </c>
      <c r="G379" s="157">
        <v>0</v>
      </c>
    </row>
    <row r="380" spans="2:7" ht="0" hidden="1" customHeight="1" x14ac:dyDescent="0.2">
      <c r="B380" s="11" t="s">
        <v>493</v>
      </c>
      <c r="C380" s="94" t="s">
        <v>149</v>
      </c>
      <c r="D380" s="95" t="str">
        <f>$D$12</f>
        <v>year 2022</v>
      </c>
      <c r="E380" s="148">
        <v>0</v>
      </c>
      <c r="F380" s="156">
        <v>0</v>
      </c>
      <c r="G380" s="157">
        <v>0</v>
      </c>
    </row>
    <row r="381" spans="2:7" ht="0" hidden="1" customHeight="1" x14ac:dyDescent="0.2">
      <c r="C381" s="71"/>
      <c r="D381" s="70" t="str">
        <f>$D$13</f>
        <v>year 2021</v>
      </c>
      <c r="E381" s="152">
        <v>0</v>
      </c>
      <c r="F381" s="156">
        <v>0</v>
      </c>
      <c r="G381" s="157">
        <v>0</v>
      </c>
    </row>
    <row r="382" spans="2:7" ht="0" hidden="1" customHeight="1" x14ac:dyDescent="0.2">
      <c r="B382" s="11" t="s">
        <v>494</v>
      </c>
      <c r="C382" s="94" t="s">
        <v>495</v>
      </c>
      <c r="D382" s="95" t="str">
        <f>$D$12</f>
        <v>year 2022</v>
      </c>
      <c r="E382" s="148">
        <v>0</v>
      </c>
      <c r="F382" s="156">
        <v>0</v>
      </c>
      <c r="G382" s="157">
        <v>0</v>
      </c>
    </row>
    <row r="383" spans="2:7" ht="0" hidden="1" customHeight="1" x14ac:dyDescent="0.2">
      <c r="C383" s="71"/>
      <c r="D383" s="70" t="str">
        <f>$D$13</f>
        <v>year 2021</v>
      </c>
      <c r="E383" s="152">
        <v>0</v>
      </c>
      <c r="F383" s="156">
        <v>0</v>
      </c>
      <c r="G383" s="157">
        <v>0</v>
      </c>
    </row>
    <row r="384" spans="2:7" ht="0" hidden="1" customHeight="1" x14ac:dyDescent="0.2">
      <c r="B384" s="11" t="s">
        <v>496</v>
      </c>
      <c r="C384" s="94" t="s">
        <v>497</v>
      </c>
      <c r="D384" s="95" t="str">
        <f>$D$12</f>
        <v>year 2022</v>
      </c>
      <c r="E384" s="148">
        <v>0</v>
      </c>
      <c r="F384" s="156">
        <v>0</v>
      </c>
      <c r="G384" s="157">
        <v>0</v>
      </c>
    </row>
    <row r="385" spans="2:7" ht="0" hidden="1" customHeight="1" x14ac:dyDescent="0.2">
      <c r="C385" s="71"/>
      <c r="D385" s="70" t="str">
        <f>$D$13</f>
        <v>year 2021</v>
      </c>
      <c r="E385" s="152">
        <v>0</v>
      </c>
      <c r="F385" s="156">
        <v>0</v>
      </c>
      <c r="G385" s="157">
        <v>0</v>
      </c>
    </row>
    <row r="386" spans="2:7" ht="0" hidden="1" customHeight="1" x14ac:dyDescent="0.2">
      <c r="B386" s="11" t="s">
        <v>498</v>
      </c>
      <c r="C386" s="94" t="s">
        <v>499</v>
      </c>
      <c r="D386" s="95" t="str">
        <f>$D$12</f>
        <v>year 2022</v>
      </c>
      <c r="E386" s="148">
        <v>0</v>
      </c>
      <c r="F386" s="156">
        <v>0</v>
      </c>
      <c r="G386" s="157">
        <v>0</v>
      </c>
    </row>
    <row r="387" spans="2:7" ht="0" hidden="1" customHeight="1" x14ac:dyDescent="0.2">
      <c r="C387" s="71"/>
      <c r="D387" s="70" t="str">
        <f>$D$13</f>
        <v>year 2021</v>
      </c>
      <c r="E387" s="152">
        <v>0</v>
      </c>
      <c r="F387" s="156">
        <v>0</v>
      </c>
      <c r="G387" s="157">
        <v>0</v>
      </c>
    </row>
    <row r="388" spans="2:7" ht="0" hidden="1" customHeight="1" x14ac:dyDescent="0.2">
      <c r="B388" s="11" t="s">
        <v>500</v>
      </c>
      <c r="C388" s="94" t="s">
        <v>501</v>
      </c>
      <c r="D388" s="95" t="str">
        <f>$D$12</f>
        <v>year 2022</v>
      </c>
      <c r="E388" s="148">
        <v>0</v>
      </c>
      <c r="F388" s="156">
        <v>0</v>
      </c>
      <c r="G388" s="157">
        <v>0</v>
      </c>
    </row>
    <row r="389" spans="2:7" ht="0" hidden="1" customHeight="1" x14ac:dyDescent="0.2">
      <c r="C389" s="71"/>
      <c r="D389" s="70" t="str">
        <f>$D$13</f>
        <v>year 2021</v>
      </c>
      <c r="E389" s="152">
        <v>0</v>
      </c>
      <c r="F389" s="156">
        <v>0</v>
      </c>
      <c r="G389" s="157">
        <v>0</v>
      </c>
    </row>
    <row r="390" spans="2:7" ht="0" hidden="1" customHeight="1" x14ac:dyDescent="0.2">
      <c r="B390" s="11" t="s">
        <v>502</v>
      </c>
      <c r="C390" s="94" t="s">
        <v>503</v>
      </c>
      <c r="D390" s="95" t="str">
        <f>$D$12</f>
        <v>year 2022</v>
      </c>
      <c r="E390" s="148">
        <v>0</v>
      </c>
      <c r="F390" s="156">
        <v>0</v>
      </c>
      <c r="G390" s="157">
        <v>0</v>
      </c>
    </row>
    <row r="391" spans="2:7" ht="0" hidden="1" customHeight="1" x14ac:dyDescent="0.2">
      <c r="C391" s="71"/>
      <c r="D391" s="70" t="str">
        <f>$D$13</f>
        <v>year 2021</v>
      </c>
      <c r="E391" s="152">
        <v>0</v>
      </c>
      <c r="F391" s="156">
        <v>0</v>
      </c>
      <c r="G391" s="157">
        <v>0</v>
      </c>
    </row>
    <row r="392" spans="2:7" ht="0" hidden="1" customHeight="1" x14ac:dyDescent="0.2">
      <c r="B392" s="11" t="s">
        <v>504</v>
      </c>
      <c r="C392" s="94" t="s">
        <v>505</v>
      </c>
      <c r="D392" s="95" t="str">
        <f>$D$12</f>
        <v>year 2022</v>
      </c>
      <c r="E392" s="148">
        <v>0</v>
      </c>
      <c r="F392" s="156">
        <v>0</v>
      </c>
      <c r="G392" s="157">
        <v>0</v>
      </c>
    </row>
    <row r="393" spans="2:7" ht="0" hidden="1" customHeight="1" x14ac:dyDescent="0.2">
      <c r="C393" s="71"/>
      <c r="D393" s="70" t="str">
        <f>$D$13</f>
        <v>year 2021</v>
      </c>
      <c r="E393" s="152">
        <v>0</v>
      </c>
      <c r="F393" s="156">
        <v>0</v>
      </c>
      <c r="G393" s="157">
        <v>0</v>
      </c>
    </row>
    <row r="394" spans="2:7" ht="0" hidden="1" customHeight="1" x14ac:dyDescent="0.2">
      <c r="B394" s="11" t="s">
        <v>136</v>
      </c>
      <c r="C394" s="94" t="s">
        <v>506</v>
      </c>
      <c r="D394" s="95" t="str">
        <f>$D$12</f>
        <v>year 2022</v>
      </c>
      <c r="E394" s="148">
        <v>0</v>
      </c>
      <c r="F394" s="156">
        <v>0</v>
      </c>
      <c r="G394" s="157">
        <v>0</v>
      </c>
    </row>
    <row r="395" spans="2:7" ht="0" hidden="1" customHeight="1" x14ac:dyDescent="0.2">
      <c r="C395" s="71"/>
      <c r="D395" s="70" t="str">
        <f>$D$13</f>
        <v>year 2021</v>
      </c>
      <c r="E395" s="152">
        <v>0</v>
      </c>
      <c r="F395" s="156">
        <v>0</v>
      </c>
      <c r="G395" s="157">
        <v>0</v>
      </c>
    </row>
    <row r="396" spans="2:7" ht="0" hidden="1" customHeight="1" x14ac:dyDescent="0.2">
      <c r="B396" s="11" t="s">
        <v>507</v>
      </c>
      <c r="C396" s="94" t="s">
        <v>508</v>
      </c>
      <c r="D396" s="95" t="str">
        <f>$D$12</f>
        <v>year 2022</v>
      </c>
      <c r="E396" s="148">
        <v>0</v>
      </c>
      <c r="F396" s="156">
        <v>0</v>
      </c>
      <c r="G396" s="157">
        <v>0</v>
      </c>
    </row>
    <row r="397" spans="2:7" ht="0" hidden="1" customHeight="1" x14ac:dyDescent="0.2">
      <c r="C397" s="71"/>
      <c r="D397" s="70" t="str">
        <f>$D$13</f>
        <v>year 2021</v>
      </c>
      <c r="E397" s="152">
        <v>0</v>
      </c>
      <c r="F397" s="156">
        <v>0</v>
      </c>
      <c r="G397" s="157">
        <v>0</v>
      </c>
    </row>
    <row r="398" spans="2:7" ht="0" hidden="1" customHeight="1" x14ac:dyDescent="0.2">
      <c r="B398" s="11" t="s">
        <v>509</v>
      </c>
      <c r="C398" s="94" t="s">
        <v>510</v>
      </c>
      <c r="D398" s="95" t="str">
        <f>$D$12</f>
        <v>year 2022</v>
      </c>
      <c r="E398" s="148">
        <v>0</v>
      </c>
      <c r="F398" s="156">
        <v>0</v>
      </c>
      <c r="G398" s="157">
        <v>0</v>
      </c>
    </row>
    <row r="399" spans="2:7" ht="0" hidden="1" customHeight="1" x14ac:dyDescent="0.2">
      <c r="C399" s="71"/>
      <c r="D399" s="70" t="str">
        <f>$D$13</f>
        <v>year 2021</v>
      </c>
      <c r="E399" s="152">
        <v>0</v>
      </c>
      <c r="F399" s="156">
        <v>0</v>
      </c>
      <c r="G399" s="157">
        <v>0</v>
      </c>
    </row>
    <row r="400" spans="2:7" ht="0" hidden="1" customHeight="1" x14ac:dyDescent="0.2">
      <c r="B400" s="11" t="s">
        <v>511</v>
      </c>
      <c r="C400" s="94" t="s">
        <v>512</v>
      </c>
      <c r="D400" s="95" t="str">
        <f>$D$12</f>
        <v>year 2022</v>
      </c>
      <c r="E400" s="148">
        <v>0</v>
      </c>
      <c r="F400" s="156">
        <v>0</v>
      </c>
      <c r="G400" s="157">
        <v>0</v>
      </c>
    </row>
    <row r="401" spans="2:7" ht="0" hidden="1" customHeight="1" x14ac:dyDescent="0.2">
      <c r="C401" s="71"/>
      <c r="D401" s="70" t="str">
        <f>$D$13</f>
        <v>year 2021</v>
      </c>
      <c r="E401" s="152">
        <v>0</v>
      </c>
      <c r="F401" s="156">
        <v>0</v>
      </c>
      <c r="G401" s="157">
        <v>0</v>
      </c>
    </row>
    <row r="402" spans="2:7" ht="0" hidden="1" customHeight="1" x14ac:dyDescent="0.2">
      <c r="B402" s="11" t="s">
        <v>513</v>
      </c>
      <c r="C402" s="94" t="s">
        <v>514</v>
      </c>
      <c r="D402" s="95" t="str">
        <f>$D$12</f>
        <v>year 2022</v>
      </c>
      <c r="E402" s="148">
        <v>0</v>
      </c>
      <c r="F402" s="156">
        <v>0</v>
      </c>
      <c r="G402" s="157">
        <v>0</v>
      </c>
    </row>
    <row r="403" spans="2:7" ht="0" hidden="1" customHeight="1" x14ac:dyDescent="0.2">
      <c r="C403" s="71"/>
      <c r="D403" s="70" t="str">
        <f>$D$13</f>
        <v>year 2021</v>
      </c>
      <c r="E403" s="152">
        <v>0</v>
      </c>
      <c r="F403" s="156">
        <v>0</v>
      </c>
      <c r="G403" s="157">
        <v>0</v>
      </c>
    </row>
    <row r="404" spans="2:7" ht="0" hidden="1" customHeight="1" x14ac:dyDescent="0.2">
      <c r="B404" s="11" t="s">
        <v>515</v>
      </c>
      <c r="C404" s="94" t="s">
        <v>516</v>
      </c>
      <c r="D404" s="95" t="str">
        <f>$D$12</f>
        <v>year 2022</v>
      </c>
      <c r="E404" s="148">
        <v>0</v>
      </c>
      <c r="F404" s="156">
        <v>0</v>
      </c>
      <c r="G404" s="157">
        <v>0</v>
      </c>
    </row>
    <row r="405" spans="2:7" ht="0" hidden="1" customHeight="1" x14ac:dyDescent="0.2">
      <c r="C405" s="71"/>
      <c r="D405" s="70" t="str">
        <f>$D$13</f>
        <v>year 2021</v>
      </c>
      <c r="E405" s="152">
        <v>0</v>
      </c>
      <c r="F405" s="156">
        <v>0</v>
      </c>
      <c r="G405" s="157">
        <v>0</v>
      </c>
    </row>
    <row r="406" spans="2:7" ht="0" hidden="1" customHeight="1" x14ac:dyDescent="0.2">
      <c r="B406" s="11" t="s">
        <v>517</v>
      </c>
      <c r="C406" s="94" t="s">
        <v>518</v>
      </c>
      <c r="D406" s="95" t="str">
        <f>$D$12</f>
        <v>year 2022</v>
      </c>
      <c r="E406" s="148">
        <v>0</v>
      </c>
      <c r="F406" s="156">
        <v>0</v>
      </c>
      <c r="G406" s="157">
        <v>0</v>
      </c>
    </row>
    <row r="407" spans="2:7" ht="0" hidden="1" customHeight="1" x14ac:dyDescent="0.2">
      <c r="C407" s="71"/>
      <c r="D407" s="70" t="str">
        <f>$D$13</f>
        <v>year 2021</v>
      </c>
      <c r="E407" s="152">
        <v>0</v>
      </c>
      <c r="F407" s="156">
        <v>0</v>
      </c>
      <c r="G407" s="157">
        <v>0</v>
      </c>
    </row>
    <row r="408" spans="2:7" ht="0" hidden="1" customHeight="1" x14ac:dyDescent="0.2">
      <c r="B408" s="11" t="s">
        <v>138</v>
      </c>
      <c r="C408" s="94" t="s">
        <v>519</v>
      </c>
      <c r="D408" s="95" t="str">
        <f>$D$12</f>
        <v>year 2022</v>
      </c>
      <c r="E408" s="148">
        <v>0</v>
      </c>
      <c r="F408" s="156">
        <v>0</v>
      </c>
      <c r="G408" s="157">
        <v>0</v>
      </c>
    </row>
    <row r="409" spans="2:7" ht="0" hidden="1" customHeight="1" x14ac:dyDescent="0.2">
      <c r="C409" s="71"/>
      <c r="D409" s="70" t="str">
        <f>$D$13</f>
        <v>year 2021</v>
      </c>
      <c r="E409" s="152">
        <v>0</v>
      </c>
      <c r="F409" s="156">
        <v>0</v>
      </c>
      <c r="G409" s="157">
        <v>0</v>
      </c>
    </row>
    <row r="410" spans="2:7" ht="0" hidden="1" customHeight="1" x14ac:dyDescent="0.2">
      <c r="B410" s="11" t="s">
        <v>520</v>
      </c>
      <c r="C410" s="94" t="s">
        <v>521</v>
      </c>
      <c r="D410" s="95" t="str">
        <f>$D$12</f>
        <v>year 2022</v>
      </c>
      <c r="E410" s="148">
        <v>0</v>
      </c>
      <c r="F410" s="156">
        <v>0</v>
      </c>
      <c r="G410" s="157">
        <v>0</v>
      </c>
    </row>
    <row r="411" spans="2:7" ht="0" hidden="1" customHeight="1" x14ac:dyDescent="0.2">
      <c r="C411" s="71"/>
      <c r="D411" s="70" t="str">
        <f>$D$13</f>
        <v>year 2021</v>
      </c>
      <c r="E411" s="152">
        <v>0</v>
      </c>
      <c r="F411" s="156">
        <v>0</v>
      </c>
      <c r="G411" s="157">
        <v>0</v>
      </c>
    </row>
    <row r="412" spans="2:7" ht="0" hidden="1" customHeight="1" x14ac:dyDescent="0.2">
      <c r="B412" s="11" t="s">
        <v>154</v>
      </c>
      <c r="C412" s="94" t="s">
        <v>522</v>
      </c>
      <c r="D412" s="95" t="str">
        <f>$D$12</f>
        <v>year 2022</v>
      </c>
      <c r="E412" s="148">
        <v>0</v>
      </c>
      <c r="F412" s="156">
        <v>0</v>
      </c>
      <c r="G412" s="157">
        <v>0</v>
      </c>
    </row>
    <row r="413" spans="2:7" ht="0" hidden="1" customHeight="1" x14ac:dyDescent="0.2">
      <c r="C413" s="71"/>
      <c r="D413" s="70" t="str">
        <f>$D$13</f>
        <v>year 2021</v>
      </c>
      <c r="E413" s="152">
        <v>0</v>
      </c>
      <c r="F413" s="156">
        <v>0</v>
      </c>
      <c r="G413" s="157">
        <v>0</v>
      </c>
    </row>
    <row r="414" spans="2:7" ht="0" hidden="1" customHeight="1" x14ac:dyDescent="0.2">
      <c r="B414" s="11" t="s">
        <v>523</v>
      </c>
      <c r="C414" s="94" t="s">
        <v>155</v>
      </c>
      <c r="D414" s="95" t="str">
        <f>$D$12</f>
        <v>year 2022</v>
      </c>
      <c r="E414" s="148">
        <v>0</v>
      </c>
      <c r="F414" s="156">
        <v>0</v>
      </c>
      <c r="G414" s="157">
        <v>0</v>
      </c>
    </row>
    <row r="415" spans="2:7" ht="0" hidden="1" customHeight="1" x14ac:dyDescent="0.2">
      <c r="C415" s="71"/>
      <c r="D415" s="70" t="str">
        <f>$D$13</f>
        <v>year 2021</v>
      </c>
      <c r="E415" s="152">
        <v>0</v>
      </c>
      <c r="F415" s="156">
        <v>0</v>
      </c>
      <c r="G415" s="157">
        <v>0</v>
      </c>
    </row>
    <row r="416" spans="2:7" ht="0" hidden="1" customHeight="1" x14ac:dyDescent="0.2">
      <c r="B416" s="11" t="s">
        <v>524</v>
      </c>
      <c r="C416" s="94" t="s">
        <v>525</v>
      </c>
      <c r="D416" s="95" t="str">
        <f>$D$12</f>
        <v>year 2022</v>
      </c>
      <c r="E416" s="148">
        <v>0</v>
      </c>
      <c r="F416" s="156">
        <v>0</v>
      </c>
      <c r="G416" s="157">
        <v>0</v>
      </c>
    </row>
    <row r="417" spans="2:7" ht="0" hidden="1" customHeight="1" x14ac:dyDescent="0.2">
      <c r="C417" s="71"/>
      <c r="D417" s="70" t="str">
        <f>$D$13</f>
        <v>year 2021</v>
      </c>
      <c r="E417" s="152">
        <v>0</v>
      </c>
      <c r="F417" s="156">
        <v>0</v>
      </c>
      <c r="G417" s="157">
        <v>0</v>
      </c>
    </row>
    <row r="418" spans="2:7" ht="0" hidden="1" customHeight="1" x14ac:dyDescent="0.2">
      <c r="B418" s="11" t="s">
        <v>526</v>
      </c>
      <c r="C418" s="94" t="s">
        <v>527</v>
      </c>
      <c r="D418" s="95" t="str">
        <f>$D$12</f>
        <v>year 2022</v>
      </c>
      <c r="E418" s="148">
        <v>0</v>
      </c>
      <c r="F418" s="156">
        <v>0</v>
      </c>
      <c r="G418" s="157">
        <v>0</v>
      </c>
    </row>
    <row r="419" spans="2:7" ht="0" hidden="1" customHeight="1" x14ac:dyDescent="0.2">
      <c r="C419" s="71"/>
      <c r="D419" s="70" t="str">
        <f>$D$13</f>
        <v>year 2021</v>
      </c>
      <c r="E419" s="152">
        <v>0</v>
      </c>
      <c r="F419" s="156">
        <v>0</v>
      </c>
      <c r="G419" s="157">
        <v>0</v>
      </c>
    </row>
    <row r="420" spans="2:7" ht="0" hidden="1" customHeight="1" x14ac:dyDescent="0.2">
      <c r="B420" s="11" t="s">
        <v>528</v>
      </c>
      <c r="C420" s="94" t="s">
        <v>529</v>
      </c>
      <c r="D420" s="95" t="str">
        <f>$D$12</f>
        <v>year 2022</v>
      </c>
      <c r="E420" s="148">
        <v>0</v>
      </c>
      <c r="F420" s="156">
        <v>0</v>
      </c>
      <c r="G420" s="157">
        <v>0</v>
      </c>
    </row>
    <row r="421" spans="2:7" ht="0" hidden="1" customHeight="1" x14ac:dyDescent="0.2">
      <c r="C421" s="71"/>
      <c r="D421" s="70" t="str">
        <f>$D$13</f>
        <v>year 2021</v>
      </c>
      <c r="E421" s="152">
        <v>0</v>
      </c>
      <c r="F421" s="156">
        <v>0</v>
      </c>
      <c r="G421" s="157">
        <v>0</v>
      </c>
    </row>
    <row r="422" spans="2:7" ht="0" hidden="1" customHeight="1" x14ac:dyDescent="0.2">
      <c r="B422" s="11" t="s">
        <v>530</v>
      </c>
      <c r="C422" s="94" t="s">
        <v>531</v>
      </c>
      <c r="D422" s="95" t="str">
        <f>$D$12</f>
        <v>year 2022</v>
      </c>
      <c r="E422" s="148">
        <v>0</v>
      </c>
      <c r="F422" s="156">
        <v>0</v>
      </c>
      <c r="G422" s="157">
        <v>0</v>
      </c>
    </row>
    <row r="423" spans="2:7" ht="0" hidden="1" customHeight="1" x14ac:dyDescent="0.2">
      <c r="C423" s="71"/>
      <c r="D423" s="70" t="str">
        <f>$D$13</f>
        <v>year 2021</v>
      </c>
      <c r="E423" s="152">
        <v>0</v>
      </c>
      <c r="F423" s="156">
        <v>0</v>
      </c>
      <c r="G423" s="157">
        <v>0</v>
      </c>
    </row>
    <row r="424" spans="2:7" ht="0" hidden="1" customHeight="1" x14ac:dyDescent="0.2">
      <c r="B424" s="11" t="s">
        <v>532</v>
      </c>
      <c r="C424" s="94" t="s">
        <v>533</v>
      </c>
      <c r="D424" s="95" t="str">
        <f>$D$12</f>
        <v>year 2022</v>
      </c>
      <c r="E424" s="148">
        <v>0</v>
      </c>
      <c r="F424" s="156">
        <v>0</v>
      </c>
      <c r="G424" s="157">
        <v>0</v>
      </c>
    </row>
    <row r="425" spans="2:7" ht="0" hidden="1" customHeight="1" x14ac:dyDescent="0.2">
      <c r="C425" s="71"/>
      <c r="D425" s="70" t="str">
        <f>$D$13</f>
        <v>year 2021</v>
      </c>
      <c r="E425" s="152">
        <v>0</v>
      </c>
      <c r="F425" s="156">
        <v>0</v>
      </c>
      <c r="G425" s="157">
        <v>0</v>
      </c>
    </row>
    <row r="426" spans="2:7" ht="0" hidden="1" customHeight="1" x14ac:dyDescent="0.2">
      <c r="B426" s="11" t="s">
        <v>534</v>
      </c>
      <c r="C426" s="94" t="s">
        <v>535</v>
      </c>
      <c r="D426" s="95" t="str">
        <f>$D$12</f>
        <v>year 2022</v>
      </c>
      <c r="E426" s="148">
        <v>0</v>
      </c>
      <c r="F426" s="156">
        <v>0</v>
      </c>
      <c r="G426" s="157">
        <v>0</v>
      </c>
    </row>
    <row r="427" spans="2:7" ht="0" hidden="1" customHeight="1" x14ac:dyDescent="0.2">
      <c r="C427" s="71"/>
      <c r="D427" s="70" t="str">
        <f>$D$13</f>
        <v>year 2021</v>
      </c>
      <c r="E427" s="152">
        <v>0</v>
      </c>
      <c r="F427" s="156">
        <v>0</v>
      </c>
      <c r="G427" s="157">
        <v>0</v>
      </c>
    </row>
    <row r="428" spans="2:7" ht="0" hidden="1" customHeight="1" x14ac:dyDescent="0.2">
      <c r="B428" s="11" t="s">
        <v>536</v>
      </c>
      <c r="C428" s="94" t="s">
        <v>537</v>
      </c>
      <c r="D428" s="95" t="str">
        <f>$D$12</f>
        <v>year 2022</v>
      </c>
      <c r="E428" s="148">
        <v>0</v>
      </c>
      <c r="F428" s="156">
        <v>0</v>
      </c>
      <c r="G428" s="157">
        <v>0</v>
      </c>
    </row>
    <row r="429" spans="2:7" ht="0" hidden="1" customHeight="1" x14ac:dyDescent="0.2">
      <c r="C429" s="71"/>
      <c r="D429" s="70" t="str">
        <f>$D$13</f>
        <v>year 2021</v>
      </c>
      <c r="E429" s="152">
        <v>0</v>
      </c>
      <c r="F429" s="156">
        <v>0</v>
      </c>
      <c r="G429" s="157">
        <v>0</v>
      </c>
    </row>
    <row r="430" spans="2:7" ht="0" hidden="1" customHeight="1" x14ac:dyDescent="0.2">
      <c r="B430" s="11" t="s">
        <v>538</v>
      </c>
      <c r="C430" s="94" t="s">
        <v>539</v>
      </c>
      <c r="D430" s="95" t="str">
        <f>$D$12</f>
        <v>year 2022</v>
      </c>
      <c r="E430" s="148">
        <v>0</v>
      </c>
      <c r="F430" s="156">
        <v>0</v>
      </c>
      <c r="G430" s="157">
        <v>0</v>
      </c>
    </row>
    <row r="431" spans="2:7" ht="0" hidden="1" customHeight="1" x14ac:dyDescent="0.2">
      <c r="C431" s="71"/>
      <c r="D431" s="70" t="str">
        <f>$D$13</f>
        <v>year 2021</v>
      </c>
      <c r="E431" s="152">
        <v>0</v>
      </c>
      <c r="F431" s="156">
        <v>0</v>
      </c>
      <c r="G431" s="157">
        <v>0</v>
      </c>
    </row>
    <row r="432" spans="2:7" ht="0" hidden="1" customHeight="1" x14ac:dyDescent="0.2">
      <c r="B432" s="11" t="s">
        <v>140</v>
      </c>
      <c r="C432" s="94" t="s">
        <v>540</v>
      </c>
      <c r="D432" s="95" t="str">
        <f>$D$12</f>
        <v>year 2022</v>
      </c>
      <c r="E432" s="148">
        <v>0</v>
      </c>
      <c r="F432" s="156">
        <v>0</v>
      </c>
      <c r="G432" s="157">
        <v>0</v>
      </c>
    </row>
    <row r="433" spans="3:7" ht="0" hidden="1" customHeight="1" x14ac:dyDescent="0.2">
      <c r="C433" s="71"/>
      <c r="D433" s="70" t="str">
        <f>$D$13</f>
        <v>year 2021</v>
      </c>
      <c r="E433" s="152">
        <v>0</v>
      </c>
      <c r="F433" s="156">
        <v>0</v>
      </c>
      <c r="G433" s="157">
        <v>0</v>
      </c>
    </row>
    <row r="434" spans="3:7" ht="12.75" customHeight="1" x14ac:dyDescent="0.2"/>
    <row r="435" spans="3:7" ht="12.75" customHeight="1" x14ac:dyDescent="0.2">
      <c r="C435" s="52" t="str">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3"/>
  <sheetViews>
    <sheetView showGridLines="0" showRowColHeaders="0" zoomScaleNormal="100" workbookViewId="0">
      <selection activeCell="C2" sqref="C2"/>
    </sheetView>
  </sheetViews>
  <sheetFormatPr baseColWidth="10" defaultColWidth="9.140625" defaultRowHeight="12.75" x14ac:dyDescent="0.2"/>
  <cols>
    <col min="1" max="1" width="0.85546875" style="390" customWidth="1"/>
    <col min="2" max="2" width="11.5703125" style="390" hidden="1" customWidth="1"/>
    <col min="3" max="3" width="22.7109375" style="390" customWidth="1"/>
    <col min="4" max="4" width="8.7109375" style="390" customWidth="1"/>
    <col min="5" max="5" width="18.7109375" style="390" customWidth="1"/>
    <col min="6" max="6" width="16" style="390" customWidth="1"/>
    <col min="7" max="10" width="19.5703125" style="390" customWidth="1"/>
    <col min="11" max="1025" width="8.7109375" style="390" customWidth="1"/>
  </cols>
  <sheetData>
    <row r="1" spans="2:10" ht="5.0999999999999996" customHeight="1" x14ac:dyDescent="0.2"/>
    <row r="2" spans="2:10" ht="12.75" customHeight="1" x14ac:dyDescent="0.2">
      <c r="C2" s="11" t="s">
        <v>545</v>
      </c>
      <c r="D2" s="11"/>
      <c r="E2" s="11"/>
      <c r="F2" s="386"/>
      <c r="G2" s="386"/>
      <c r="H2" s="386"/>
      <c r="I2" s="386"/>
      <c r="J2" s="386"/>
    </row>
    <row r="3" spans="2:10" ht="12.75" customHeight="1" x14ac:dyDescent="0.2">
      <c r="H3" s="386"/>
      <c r="I3" s="386"/>
      <c r="J3" s="386"/>
    </row>
    <row r="4" spans="2:10" ht="12.75" customHeight="1" x14ac:dyDescent="0.2">
      <c r="C4" s="411" t="s">
        <v>546</v>
      </c>
      <c r="D4" s="11"/>
      <c r="E4" s="11"/>
      <c r="F4" s="386"/>
      <c r="G4" s="386"/>
      <c r="H4" s="386"/>
      <c r="I4" s="386"/>
      <c r="J4" s="386"/>
    </row>
    <row r="5" spans="2:10" ht="15" customHeight="1" x14ac:dyDescent="0.2">
      <c r="C5" s="411" t="str">
        <f>UebInstitutQuartal</f>
        <v>Q3 2022</v>
      </c>
      <c r="D5" s="386"/>
      <c r="E5" s="386"/>
      <c r="F5" s="386"/>
      <c r="G5" s="386"/>
      <c r="H5" s="386"/>
      <c r="I5" s="386"/>
      <c r="J5" s="386"/>
    </row>
    <row r="6" spans="2:10" ht="12.75" customHeight="1" x14ac:dyDescent="0.2">
      <c r="C6" s="386"/>
      <c r="D6" s="386"/>
      <c r="E6" s="386"/>
      <c r="F6" s="386"/>
      <c r="G6" s="386"/>
      <c r="H6" s="386"/>
      <c r="I6" s="386"/>
      <c r="J6" s="386"/>
    </row>
    <row r="7" spans="2:10" ht="15" customHeight="1" x14ac:dyDescent="0.2">
      <c r="C7" s="158"/>
      <c r="D7" s="36"/>
      <c r="E7" s="490" t="s">
        <v>547</v>
      </c>
      <c r="F7" s="491"/>
      <c r="G7" s="491"/>
      <c r="H7" s="491"/>
      <c r="I7" s="491"/>
      <c r="J7" s="492"/>
    </row>
    <row r="8" spans="2:10" ht="12.75" customHeight="1" x14ac:dyDescent="0.2">
      <c r="C8" s="36"/>
      <c r="D8" s="36"/>
      <c r="E8" s="377" t="s">
        <v>54</v>
      </c>
      <c r="F8" s="493" t="s">
        <v>71</v>
      </c>
      <c r="G8" s="494"/>
      <c r="H8" s="494"/>
      <c r="I8" s="494"/>
      <c r="J8" s="495"/>
    </row>
    <row r="9" spans="2:10" ht="25.5" customHeight="1" x14ac:dyDescent="0.2">
      <c r="C9" s="36"/>
      <c r="D9" s="36"/>
      <c r="E9" s="354"/>
      <c r="F9" s="496" t="s">
        <v>548</v>
      </c>
      <c r="G9" s="497"/>
      <c r="H9" s="503" t="s">
        <v>549</v>
      </c>
      <c r="I9" s="504"/>
      <c r="J9" s="500" t="s">
        <v>550</v>
      </c>
    </row>
    <row r="10" spans="2:10" ht="12.75" customHeight="1" x14ac:dyDescent="0.2">
      <c r="C10" s="36"/>
      <c r="D10" s="36"/>
      <c r="E10" s="354"/>
      <c r="F10" s="498" t="s">
        <v>551</v>
      </c>
      <c r="G10" s="237" t="s">
        <v>71</v>
      </c>
      <c r="H10" s="505" t="s">
        <v>551</v>
      </c>
      <c r="I10" s="238" t="s">
        <v>71</v>
      </c>
      <c r="J10" s="501"/>
    </row>
    <row r="11" spans="2:10" ht="53.25" customHeight="1" x14ac:dyDescent="0.2">
      <c r="C11" s="116"/>
      <c r="D11" s="116"/>
      <c r="E11" s="342"/>
      <c r="F11" s="499"/>
      <c r="G11" s="378" t="s">
        <v>552</v>
      </c>
      <c r="H11" s="506"/>
      <c r="I11" s="378" t="s">
        <v>552</v>
      </c>
      <c r="J11" s="502"/>
    </row>
    <row r="12" spans="2:10" ht="12.75" customHeight="1" x14ac:dyDescent="0.2">
      <c r="B12" s="159"/>
      <c r="C12" s="160" t="s">
        <v>83</v>
      </c>
      <c r="D12" s="161" t="str">
        <f>AktQuartal</f>
        <v>Q3</v>
      </c>
      <c r="E12" s="268" t="str">
        <f>Einheit_Waehrung</f>
        <v>€ mn.</v>
      </c>
      <c r="F12" s="269" t="str">
        <f>E12</f>
        <v>€ mn.</v>
      </c>
      <c r="G12" s="269" t="str">
        <f>E12</f>
        <v>€ mn.</v>
      </c>
      <c r="H12" s="269" t="str">
        <f>G12</f>
        <v>€ mn.</v>
      </c>
      <c r="I12" s="269" t="str">
        <f>F12</f>
        <v>€ mn.</v>
      </c>
      <c r="J12" s="270" t="str">
        <f>F12</f>
        <v>€ mn.</v>
      </c>
    </row>
    <row r="13" spans="2:10" ht="12.75" customHeight="1" x14ac:dyDescent="0.2">
      <c r="B13" s="162" t="s">
        <v>84</v>
      </c>
      <c r="C13" s="94" t="s">
        <v>85</v>
      </c>
      <c r="D13" s="95" t="str">
        <f>"year "&amp;AktJahr</f>
        <v>year 2022</v>
      </c>
      <c r="E13" s="271">
        <v>881.41418899999996</v>
      </c>
      <c r="F13" s="96">
        <v>300</v>
      </c>
      <c r="G13" s="96">
        <v>0</v>
      </c>
      <c r="H13" s="134">
        <v>1</v>
      </c>
      <c r="I13" s="96">
        <v>0</v>
      </c>
      <c r="J13" s="272">
        <v>580.41418899999996</v>
      </c>
    </row>
    <row r="14" spans="2:10" ht="12.75" customHeight="1" x14ac:dyDescent="0.2">
      <c r="B14" s="162"/>
      <c r="C14" s="70"/>
      <c r="D14" s="70" t="str">
        <f>"year "&amp;(AktJahr-1)</f>
        <v>year 2021</v>
      </c>
      <c r="E14" s="273">
        <v>0</v>
      </c>
      <c r="F14" s="137">
        <v>0</v>
      </c>
      <c r="G14" s="137">
        <v>0</v>
      </c>
      <c r="H14" s="140">
        <v>0</v>
      </c>
      <c r="I14" s="137">
        <v>0</v>
      </c>
      <c r="J14" s="274">
        <v>0</v>
      </c>
    </row>
    <row r="15" spans="2:10" ht="12.75" customHeight="1" x14ac:dyDescent="0.2">
      <c r="B15" s="162" t="s">
        <v>86</v>
      </c>
      <c r="C15" s="94" t="s">
        <v>87</v>
      </c>
      <c r="D15" s="95" t="str">
        <f>$D$13</f>
        <v>year 2022</v>
      </c>
      <c r="E15" s="271">
        <v>871</v>
      </c>
      <c r="F15" s="96">
        <v>300</v>
      </c>
      <c r="G15" s="96">
        <v>0</v>
      </c>
      <c r="H15" s="134">
        <v>1</v>
      </c>
      <c r="I15" s="96">
        <v>0</v>
      </c>
      <c r="J15" s="272">
        <v>570</v>
      </c>
    </row>
    <row r="16" spans="2:10" ht="12.75" customHeight="1" x14ac:dyDescent="0.2">
      <c r="B16" s="162"/>
      <c r="C16" s="70"/>
      <c r="D16" s="70" t="str">
        <f>$D$14</f>
        <v>year 2021</v>
      </c>
      <c r="E16" s="273">
        <v>0</v>
      </c>
      <c r="F16" s="137">
        <v>0</v>
      </c>
      <c r="G16" s="137">
        <v>0</v>
      </c>
      <c r="H16" s="140">
        <v>0</v>
      </c>
      <c r="I16" s="137">
        <v>0</v>
      </c>
      <c r="J16" s="274">
        <v>0</v>
      </c>
    </row>
    <row r="17" spans="2:10" ht="12.75" customHeight="1" x14ac:dyDescent="0.2">
      <c r="B17" s="163" t="s">
        <v>88</v>
      </c>
      <c r="C17" s="94" t="s">
        <v>89</v>
      </c>
      <c r="D17" s="95" t="str">
        <f>$D$13</f>
        <v>year 2022</v>
      </c>
      <c r="E17" s="271">
        <v>0</v>
      </c>
      <c r="F17" s="96">
        <v>0</v>
      </c>
      <c r="G17" s="96">
        <v>0</v>
      </c>
      <c r="H17" s="134">
        <v>0</v>
      </c>
      <c r="I17" s="96">
        <v>0</v>
      </c>
      <c r="J17" s="272">
        <v>0</v>
      </c>
    </row>
    <row r="18" spans="2:10" ht="12.75" customHeight="1" x14ac:dyDescent="0.2">
      <c r="B18" s="162"/>
      <c r="C18" s="70"/>
      <c r="D18" s="70" t="str">
        <f>$D$14</f>
        <v>year 2021</v>
      </c>
      <c r="E18" s="273">
        <v>0</v>
      </c>
      <c r="F18" s="137">
        <v>0</v>
      </c>
      <c r="G18" s="137">
        <v>0</v>
      </c>
      <c r="H18" s="140">
        <v>0</v>
      </c>
      <c r="I18" s="137">
        <v>0</v>
      </c>
      <c r="J18" s="274">
        <v>0</v>
      </c>
    </row>
    <row r="19" spans="2:10" ht="0" hidden="1" customHeight="1" x14ac:dyDescent="0.2">
      <c r="B19" s="163" t="s">
        <v>90</v>
      </c>
      <c r="C19" s="94" t="s">
        <v>91</v>
      </c>
      <c r="D19" s="95" t="str">
        <f>$D$13</f>
        <v>year 2022</v>
      </c>
      <c r="E19" s="271">
        <v>0</v>
      </c>
      <c r="F19" s="96">
        <v>0</v>
      </c>
      <c r="G19" s="96">
        <v>0</v>
      </c>
      <c r="H19" s="134">
        <v>0</v>
      </c>
      <c r="I19" s="96">
        <v>0</v>
      </c>
      <c r="J19" s="272">
        <v>0</v>
      </c>
    </row>
    <row r="20" spans="2:10" ht="0" hidden="1" customHeight="1" x14ac:dyDescent="0.2">
      <c r="B20" s="162"/>
      <c r="C20" s="70"/>
      <c r="D20" s="70" t="str">
        <f>$D$14</f>
        <v>year 2021</v>
      </c>
      <c r="E20" s="273">
        <v>0</v>
      </c>
      <c r="F20" s="137">
        <v>0</v>
      </c>
      <c r="G20" s="137">
        <v>0</v>
      </c>
      <c r="H20" s="140">
        <v>0</v>
      </c>
      <c r="I20" s="137">
        <v>0</v>
      </c>
      <c r="J20" s="274">
        <v>0</v>
      </c>
    </row>
    <row r="21" spans="2:10" ht="0" hidden="1" customHeight="1" x14ac:dyDescent="0.2">
      <c r="B21" s="162" t="s">
        <v>94</v>
      </c>
      <c r="C21" s="94" t="s">
        <v>93</v>
      </c>
      <c r="D21" s="95" t="str">
        <f>$D$13</f>
        <v>year 2022</v>
      </c>
      <c r="E21" s="271">
        <v>0</v>
      </c>
      <c r="F21" s="96">
        <v>0</v>
      </c>
      <c r="G21" s="96">
        <v>0</v>
      </c>
      <c r="H21" s="134">
        <v>0</v>
      </c>
      <c r="I21" s="96">
        <v>0</v>
      </c>
      <c r="J21" s="272">
        <v>0</v>
      </c>
    </row>
    <row r="22" spans="2:10" ht="0" hidden="1" customHeight="1" x14ac:dyDescent="0.2">
      <c r="B22" s="162"/>
      <c r="C22" s="70"/>
      <c r="D22" s="70" t="str">
        <f>$D$14</f>
        <v>year 2021</v>
      </c>
      <c r="E22" s="273">
        <v>0</v>
      </c>
      <c r="F22" s="137">
        <v>0</v>
      </c>
      <c r="G22" s="137">
        <v>0</v>
      </c>
      <c r="H22" s="140">
        <v>0</v>
      </c>
      <c r="I22" s="137">
        <v>0</v>
      </c>
      <c r="J22" s="274">
        <v>0</v>
      </c>
    </row>
    <row r="23" spans="2:10" ht="0" hidden="1" customHeight="1" x14ac:dyDescent="0.2">
      <c r="B23" s="163" t="s">
        <v>92</v>
      </c>
      <c r="C23" s="94" t="s">
        <v>95</v>
      </c>
      <c r="D23" s="95" t="str">
        <f>$D$13</f>
        <v>year 2022</v>
      </c>
      <c r="E23" s="271">
        <v>0</v>
      </c>
      <c r="F23" s="96">
        <v>0</v>
      </c>
      <c r="G23" s="96">
        <v>0</v>
      </c>
      <c r="H23" s="134">
        <v>0</v>
      </c>
      <c r="I23" s="96">
        <v>0</v>
      </c>
      <c r="J23" s="272">
        <v>0</v>
      </c>
    </row>
    <row r="24" spans="2:10" ht="0" hidden="1" customHeight="1" x14ac:dyDescent="0.2">
      <c r="B24" s="162"/>
      <c r="C24" s="70"/>
      <c r="D24" s="70" t="str">
        <f>$D$14</f>
        <v>year 2021</v>
      </c>
      <c r="E24" s="273">
        <v>0</v>
      </c>
      <c r="F24" s="137">
        <v>0</v>
      </c>
      <c r="G24" s="137">
        <v>0</v>
      </c>
      <c r="H24" s="140">
        <v>0</v>
      </c>
      <c r="I24" s="137">
        <v>0</v>
      </c>
      <c r="J24" s="274">
        <v>0</v>
      </c>
    </row>
    <row r="25" spans="2:10" ht="12.75" customHeight="1" x14ac:dyDescent="0.2">
      <c r="B25" s="163" t="s">
        <v>96</v>
      </c>
      <c r="C25" s="94" t="s">
        <v>97</v>
      </c>
      <c r="D25" s="95" t="str">
        <f>$D$13</f>
        <v>year 2022</v>
      </c>
      <c r="E25" s="271">
        <v>0</v>
      </c>
      <c r="F25" s="96">
        <v>0</v>
      </c>
      <c r="G25" s="96">
        <v>0</v>
      </c>
      <c r="H25" s="134">
        <v>0</v>
      </c>
      <c r="I25" s="96">
        <v>0</v>
      </c>
      <c r="J25" s="272">
        <v>0</v>
      </c>
    </row>
    <row r="26" spans="2:10" ht="12.75" customHeight="1" x14ac:dyDescent="0.2">
      <c r="B26" s="162"/>
      <c r="C26" s="70"/>
      <c r="D26" s="70" t="str">
        <f>$D$14</f>
        <v>year 2021</v>
      </c>
      <c r="E26" s="273">
        <v>0</v>
      </c>
      <c r="F26" s="137">
        <v>0</v>
      </c>
      <c r="G26" s="137">
        <v>0</v>
      </c>
      <c r="H26" s="140">
        <v>0</v>
      </c>
      <c r="I26" s="137">
        <v>0</v>
      </c>
      <c r="J26" s="274">
        <v>0</v>
      </c>
    </row>
    <row r="27" spans="2:10" ht="12.75" customHeight="1" x14ac:dyDescent="0.2">
      <c r="B27" s="163" t="s">
        <v>98</v>
      </c>
      <c r="C27" s="94" t="s">
        <v>99</v>
      </c>
      <c r="D27" s="95" t="str">
        <f>$D$13</f>
        <v>year 2022</v>
      </c>
      <c r="E27" s="271">
        <v>0</v>
      </c>
      <c r="F27" s="96">
        <v>0</v>
      </c>
      <c r="G27" s="96">
        <v>0</v>
      </c>
      <c r="H27" s="134">
        <v>0</v>
      </c>
      <c r="I27" s="96">
        <v>0</v>
      </c>
      <c r="J27" s="272">
        <v>0</v>
      </c>
    </row>
    <row r="28" spans="2:10" ht="12.75" customHeight="1" x14ac:dyDescent="0.2">
      <c r="B28" s="162"/>
      <c r="C28" s="70"/>
      <c r="D28" s="70" t="str">
        <f>$D$14</f>
        <v>year 2021</v>
      </c>
      <c r="E28" s="273">
        <v>0</v>
      </c>
      <c r="F28" s="137">
        <v>0</v>
      </c>
      <c r="G28" s="137">
        <v>0</v>
      </c>
      <c r="H28" s="140">
        <v>0</v>
      </c>
      <c r="I28" s="137">
        <v>0</v>
      </c>
      <c r="J28" s="274">
        <v>0</v>
      </c>
    </row>
    <row r="29" spans="2:10" ht="0" hidden="1" customHeight="1" x14ac:dyDescent="0.2">
      <c r="B29" s="162" t="s">
        <v>100</v>
      </c>
      <c r="C29" s="94" t="s">
        <v>101</v>
      </c>
      <c r="D29" s="95" t="str">
        <f>$D$13</f>
        <v>year 2022</v>
      </c>
      <c r="E29" s="271">
        <v>0</v>
      </c>
      <c r="F29" s="96">
        <v>0</v>
      </c>
      <c r="G29" s="96">
        <v>0</v>
      </c>
      <c r="H29" s="134">
        <v>0</v>
      </c>
      <c r="I29" s="96">
        <v>0</v>
      </c>
      <c r="J29" s="272">
        <v>0</v>
      </c>
    </row>
    <row r="30" spans="2:10" ht="0" hidden="1" customHeight="1" x14ac:dyDescent="0.2">
      <c r="B30" s="162"/>
      <c r="C30" s="70"/>
      <c r="D30" s="70" t="str">
        <f>$D$14</f>
        <v>year 2021</v>
      </c>
      <c r="E30" s="273">
        <v>0</v>
      </c>
      <c r="F30" s="137">
        <v>0</v>
      </c>
      <c r="G30" s="137">
        <v>0</v>
      </c>
      <c r="H30" s="140">
        <v>0</v>
      </c>
      <c r="I30" s="137">
        <v>0</v>
      </c>
      <c r="J30" s="274">
        <v>0</v>
      </c>
    </row>
    <row r="31" spans="2:10" ht="0" hidden="1" customHeight="1" x14ac:dyDescent="0.2">
      <c r="B31" s="162" t="s">
        <v>102</v>
      </c>
      <c r="C31" s="94" t="s">
        <v>103</v>
      </c>
      <c r="D31" s="95" t="str">
        <f>$D$13</f>
        <v>year 2022</v>
      </c>
      <c r="E31" s="271">
        <v>0</v>
      </c>
      <c r="F31" s="96">
        <v>0</v>
      </c>
      <c r="G31" s="96">
        <v>0</v>
      </c>
      <c r="H31" s="134">
        <v>0</v>
      </c>
      <c r="I31" s="96">
        <v>0</v>
      </c>
      <c r="J31" s="272">
        <v>0</v>
      </c>
    </row>
    <row r="32" spans="2:10" ht="0" hidden="1" customHeight="1" x14ac:dyDescent="0.2">
      <c r="B32" s="162"/>
      <c r="C32" s="70"/>
      <c r="D32" s="70" t="str">
        <f>$D$14</f>
        <v>year 2021</v>
      </c>
      <c r="E32" s="273">
        <v>0</v>
      </c>
      <c r="F32" s="137">
        <v>0</v>
      </c>
      <c r="G32" s="137">
        <v>0</v>
      </c>
      <c r="H32" s="140">
        <v>0</v>
      </c>
      <c r="I32" s="137">
        <v>0</v>
      </c>
      <c r="J32" s="274">
        <v>0</v>
      </c>
    </row>
    <row r="33" spans="2:10" ht="0" hidden="1" customHeight="1" x14ac:dyDescent="0.2">
      <c r="B33" s="162" t="s">
        <v>104</v>
      </c>
      <c r="C33" s="94" t="s">
        <v>105</v>
      </c>
      <c r="D33" s="95" t="str">
        <f>$D$13</f>
        <v>year 2022</v>
      </c>
      <c r="E33" s="271">
        <v>0</v>
      </c>
      <c r="F33" s="96">
        <v>0</v>
      </c>
      <c r="G33" s="96">
        <v>0</v>
      </c>
      <c r="H33" s="134">
        <v>0</v>
      </c>
      <c r="I33" s="96">
        <v>0</v>
      </c>
      <c r="J33" s="272">
        <v>0</v>
      </c>
    </row>
    <row r="34" spans="2:10" ht="0" hidden="1" customHeight="1" x14ac:dyDescent="0.2">
      <c r="B34" s="162"/>
      <c r="C34" s="70"/>
      <c r="D34" s="70" t="str">
        <f>$D$14</f>
        <v>year 2021</v>
      </c>
      <c r="E34" s="273">
        <v>0</v>
      </c>
      <c r="F34" s="137">
        <v>0</v>
      </c>
      <c r="G34" s="137">
        <v>0</v>
      </c>
      <c r="H34" s="140">
        <v>0</v>
      </c>
      <c r="I34" s="137">
        <v>0</v>
      </c>
      <c r="J34" s="274">
        <v>0</v>
      </c>
    </row>
    <row r="35" spans="2:10" ht="0" hidden="1" customHeight="1" x14ac:dyDescent="0.2">
      <c r="B35" s="162" t="s">
        <v>106</v>
      </c>
      <c r="C35" s="94" t="s">
        <v>107</v>
      </c>
      <c r="D35" s="95" t="str">
        <f>$D$13</f>
        <v>year 2022</v>
      </c>
      <c r="E35" s="271">
        <v>0</v>
      </c>
      <c r="F35" s="96">
        <v>0</v>
      </c>
      <c r="G35" s="96">
        <v>0</v>
      </c>
      <c r="H35" s="134">
        <v>0</v>
      </c>
      <c r="I35" s="96">
        <v>0</v>
      </c>
      <c r="J35" s="272">
        <v>0</v>
      </c>
    </row>
    <row r="36" spans="2:10" ht="0" hidden="1" customHeight="1" x14ac:dyDescent="0.2">
      <c r="B36" s="162"/>
      <c r="C36" s="70"/>
      <c r="D36" s="70" t="str">
        <f>$D$14</f>
        <v>year 2021</v>
      </c>
      <c r="E36" s="273">
        <v>0</v>
      </c>
      <c r="F36" s="137">
        <v>0</v>
      </c>
      <c r="G36" s="137">
        <v>0</v>
      </c>
      <c r="H36" s="140">
        <v>0</v>
      </c>
      <c r="I36" s="137">
        <v>0</v>
      </c>
      <c r="J36" s="274">
        <v>0</v>
      </c>
    </row>
    <row r="37" spans="2:10" ht="0" hidden="1" customHeight="1" x14ac:dyDescent="0.2">
      <c r="B37" s="162" t="s">
        <v>108</v>
      </c>
      <c r="C37" s="94" t="s">
        <v>109</v>
      </c>
      <c r="D37" s="95" t="str">
        <f>$D$13</f>
        <v>year 2022</v>
      </c>
      <c r="E37" s="271">
        <v>0</v>
      </c>
      <c r="F37" s="96">
        <v>0</v>
      </c>
      <c r="G37" s="96">
        <v>0</v>
      </c>
      <c r="H37" s="134">
        <v>0</v>
      </c>
      <c r="I37" s="96">
        <v>0</v>
      </c>
      <c r="J37" s="272">
        <v>0</v>
      </c>
    </row>
    <row r="38" spans="2:10" ht="0" hidden="1" customHeight="1" x14ac:dyDescent="0.2">
      <c r="B38" s="162"/>
      <c r="C38" s="70"/>
      <c r="D38" s="70" t="str">
        <f>$D$14</f>
        <v>year 2021</v>
      </c>
      <c r="E38" s="273">
        <v>0</v>
      </c>
      <c r="F38" s="137">
        <v>0</v>
      </c>
      <c r="G38" s="137">
        <v>0</v>
      </c>
      <c r="H38" s="140">
        <v>0</v>
      </c>
      <c r="I38" s="137">
        <v>0</v>
      </c>
      <c r="J38" s="274">
        <v>0</v>
      </c>
    </row>
    <row r="39" spans="2:10" ht="0" hidden="1" customHeight="1" x14ac:dyDescent="0.2">
      <c r="B39" s="162" t="s">
        <v>110</v>
      </c>
      <c r="C39" s="94" t="s">
        <v>111</v>
      </c>
      <c r="D39" s="95" t="str">
        <f>$D$13</f>
        <v>year 2022</v>
      </c>
      <c r="E39" s="271">
        <v>0</v>
      </c>
      <c r="F39" s="96">
        <v>0</v>
      </c>
      <c r="G39" s="96">
        <v>0</v>
      </c>
      <c r="H39" s="134">
        <v>0</v>
      </c>
      <c r="I39" s="96">
        <v>0</v>
      </c>
      <c r="J39" s="272">
        <v>0</v>
      </c>
    </row>
    <row r="40" spans="2:10" ht="0" hidden="1" customHeight="1" x14ac:dyDescent="0.2">
      <c r="B40" s="162"/>
      <c r="C40" s="70"/>
      <c r="D40" s="70" t="str">
        <f>$D$14</f>
        <v>year 2021</v>
      </c>
      <c r="E40" s="273">
        <v>0</v>
      </c>
      <c r="F40" s="137">
        <v>0</v>
      </c>
      <c r="G40" s="137">
        <v>0</v>
      </c>
      <c r="H40" s="140">
        <v>0</v>
      </c>
      <c r="I40" s="137">
        <v>0</v>
      </c>
      <c r="J40" s="274">
        <v>0</v>
      </c>
    </row>
    <row r="41" spans="2:10" ht="0" hidden="1" customHeight="1" x14ac:dyDescent="0.2">
      <c r="B41" s="162" t="s">
        <v>112</v>
      </c>
      <c r="C41" s="94" t="s">
        <v>113</v>
      </c>
      <c r="D41" s="95" t="str">
        <f>$D$13</f>
        <v>year 2022</v>
      </c>
      <c r="E41" s="271">
        <v>0</v>
      </c>
      <c r="F41" s="96">
        <v>0</v>
      </c>
      <c r="G41" s="96">
        <v>0</v>
      </c>
      <c r="H41" s="134">
        <v>0</v>
      </c>
      <c r="I41" s="96">
        <v>0</v>
      </c>
      <c r="J41" s="272">
        <v>0</v>
      </c>
    </row>
    <row r="42" spans="2:10" ht="0" hidden="1" customHeight="1" x14ac:dyDescent="0.2">
      <c r="B42" s="162"/>
      <c r="C42" s="70"/>
      <c r="D42" s="70" t="str">
        <f>$D$14</f>
        <v>year 2021</v>
      </c>
      <c r="E42" s="273">
        <v>0</v>
      </c>
      <c r="F42" s="137">
        <v>0</v>
      </c>
      <c r="G42" s="137">
        <v>0</v>
      </c>
      <c r="H42" s="140">
        <v>0</v>
      </c>
      <c r="I42" s="137">
        <v>0</v>
      </c>
      <c r="J42" s="274">
        <v>0</v>
      </c>
    </row>
    <row r="43" spans="2:10" ht="0" hidden="1" customHeight="1" x14ac:dyDescent="0.2">
      <c r="B43" s="162" t="s">
        <v>114</v>
      </c>
      <c r="C43" s="94" t="s">
        <v>115</v>
      </c>
      <c r="D43" s="95" t="str">
        <f>$D$13</f>
        <v>year 2022</v>
      </c>
      <c r="E43" s="271">
        <v>0</v>
      </c>
      <c r="F43" s="96">
        <v>0</v>
      </c>
      <c r="G43" s="96">
        <v>0</v>
      </c>
      <c r="H43" s="134">
        <v>0</v>
      </c>
      <c r="I43" s="96">
        <v>0</v>
      </c>
      <c r="J43" s="272">
        <v>0</v>
      </c>
    </row>
    <row r="44" spans="2:10" ht="0" hidden="1" customHeight="1" x14ac:dyDescent="0.2">
      <c r="B44" s="162"/>
      <c r="C44" s="70"/>
      <c r="D44" s="70" t="str">
        <f>$D$14</f>
        <v>year 2021</v>
      </c>
      <c r="E44" s="273">
        <v>0</v>
      </c>
      <c r="F44" s="137">
        <v>0</v>
      </c>
      <c r="G44" s="137">
        <v>0</v>
      </c>
      <c r="H44" s="140">
        <v>0</v>
      </c>
      <c r="I44" s="137">
        <v>0</v>
      </c>
      <c r="J44" s="274">
        <v>0</v>
      </c>
    </row>
    <row r="45" spans="2:10" ht="0" hidden="1" customHeight="1" x14ac:dyDescent="0.2">
      <c r="B45" s="162" t="s">
        <v>116</v>
      </c>
      <c r="C45" s="94" t="s">
        <v>117</v>
      </c>
      <c r="D45" s="95" t="str">
        <f>$D$13</f>
        <v>year 2022</v>
      </c>
      <c r="E45" s="271">
        <v>0</v>
      </c>
      <c r="F45" s="96">
        <v>0</v>
      </c>
      <c r="G45" s="96">
        <v>0</v>
      </c>
      <c r="H45" s="134">
        <v>0</v>
      </c>
      <c r="I45" s="96">
        <v>0</v>
      </c>
      <c r="J45" s="272">
        <v>0</v>
      </c>
    </row>
    <row r="46" spans="2:10" ht="0" hidden="1" customHeight="1" x14ac:dyDescent="0.2">
      <c r="B46" s="162"/>
      <c r="C46" s="70"/>
      <c r="D46" s="70" t="str">
        <f>$D$14</f>
        <v>year 2021</v>
      </c>
      <c r="E46" s="273">
        <v>0</v>
      </c>
      <c r="F46" s="137">
        <v>0</v>
      </c>
      <c r="G46" s="137">
        <v>0</v>
      </c>
      <c r="H46" s="140">
        <v>0</v>
      </c>
      <c r="I46" s="137">
        <v>0</v>
      </c>
      <c r="J46" s="274">
        <v>0</v>
      </c>
    </row>
    <row r="47" spans="2:10" ht="0" hidden="1" customHeight="1" x14ac:dyDescent="0.2">
      <c r="B47" s="162" t="s">
        <v>118</v>
      </c>
      <c r="C47" s="94" t="s">
        <v>119</v>
      </c>
      <c r="D47" s="95" t="str">
        <f>$D$13</f>
        <v>year 2022</v>
      </c>
      <c r="E47" s="271">
        <v>0</v>
      </c>
      <c r="F47" s="96">
        <v>0</v>
      </c>
      <c r="G47" s="96">
        <v>0</v>
      </c>
      <c r="H47" s="134">
        <v>0</v>
      </c>
      <c r="I47" s="96">
        <v>0</v>
      </c>
      <c r="J47" s="272">
        <v>0</v>
      </c>
    </row>
    <row r="48" spans="2:10" ht="0" hidden="1" customHeight="1" x14ac:dyDescent="0.2">
      <c r="B48" s="162"/>
      <c r="C48" s="70"/>
      <c r="D48" s="70" t="str">
        <f>$D$14</f>
        <v>year 2021</v>
      </c>
      <c r="E48" s="273">
        <v>0</v>
      </c>
      <c r="F48" s="137">
        <v>0</v>
      </c>
      <c r="G48" s="137">
        <v>0</v>
      </c>
      <c r="H48" s="140">
        <v>0</v>
      </c>
      <c r="I48" s="137">
        <v>0</v>
      </c>
      <c r="J48" s="274">
        <v>0</v>
      </c>
    </row>
    <row r="49" spans="2:10" ht="12.75" customHeight="1" x14ac:dyDescent="0.2">
      <c r="B49" s="162" t="s">
        <v>120</v>
      </c>
      <c r="C49" s="94" t="s">
        <v>121</v>
      </c>
      <c r="D49" s="95" t="str">
        <f>$D$13</f>
        <v>year 2022</v>
      </c>
      <c r="E49" s="271">
        <v>10.414189</v>
      </c>
      <c r="F49" s="96">
        <v>0</v>
      </c>
      <c r="G49" s="96">
        <v>0</v>
      </c>
      <c r="H49" s="134">
        <v>0</v>
      </c>
      <c r="I49" s="96">
        <v>0</v>
      </c>
      <c r="J49" s="272">
        <v>10.414189</v>
      </c>
    </row>
    <row r="50" spans="2:10" ht="12.75" customHeight="1" x14ac:dyDescent="0.2">
      <c r="B50" s="162"/>
      <c r="C50" s="70"/>
      <c r="D50" s="70" t="str">
        <f>$D$14</f>
        <v>year 2021</v>
      </c>
      <c r="E50" s="273">
        <v>0</v>
      </c>
      <c r="F50" s="137">
        <v>0</v>
      </c>
      <c r="G50" s="137">
        <v>0</v>
      </c>
      <c r="H50" s="140">
        <v>0</v>
      </c>
      <c r="I50" s="137">
        <v>0</v>
      </c>
      <c r="J50" s="274">
        <v>0</v>
      </c>
    </row>
    <row r="51" spans="2:10" ht="0" hidden="1" customHeight="1" x14ac:dyDescent="0.2">
      <c r="B51" s="162" t="s">
        <v>122</v>
      </c>
      <c r="C51" s="94" t="s">
        <v>123</v>
      </c>
      <c r="D51" s="95" t="str">
        <f>$D$13</f>
        <v>year 2022</v>
      </c>
      <c r="E51" s="271">
        <v>0</v>
      </c>
      <c r="F51" s="96">
        <v>0</v>
      </c>
      <c r="G51" s="96">
        <v>0</v>
      </c>
      <c r="H51" s="134">
        <v>0</v>
      </c>
      <c r="I51" s="96">
        <v>0</v>
      </c>
      <c r="J51" s="272">
        <v>0</v>
      </c>
    </row>
    <row r="52" spans="2:10" ht="0" hidden="1" customHeight="1" x14ac:dyDescent="0.2">
      <c r="B52" s="162"/>
      <c r="C52" s="70"/>
      <c r="D52" s="70" t="str">
        <f>$D$14</f>
        <v>year 2021</v>
      </c>
      <c r="E52" s="273">
        <v>0</v>
      </c>
      <c r="F52" s="137">
        <v>0</v>
      </c>
      <c r="G52" s="137">
        <v>0</v>
      </c>
      <c r="H52" s="140">
        <v>0</v>
      </c>
      <c r="I52" s="137">
        <v>0</v>
      </c>
      <c r="J52" s="274">
        <v>0</v>
      </c>
    </row>
    <row r="53" spans="2:10" ht="0" hidden="1" customHeight="1" x14ac:dyDescent="0.2">
      <c r="B53" s="162" t="s">
        <v>124</v>
      </c>
      <c r="C53" s="94" t="s">
        <v>125</v>
      </c>
      <c r="D53" s="95" t="str">
        <f>$D$13</f>
        <v>year 2022</v>
      </c>
      <c r="E53" s="271">
        <v>0</v>
      </c>
      <c r="F53" s="96">
        <v>0</v>
      </c>
      <c r="G53" s="96">
        <v>0</v>
      </c>
      <c r="H53" s="134">
        <v>0</v>
      </c>
      <c r="I53" s="96">
        <v>0</v>
      </c>
      <c r="J53" s="272">
        <v>0</v>
      </c>
    </row>
    <row r="54" spans="2:10" ht="0" hidden="1" customHeight="1" x14ac:dyDescent="0.2">
      <c r="B54" s="162"/>
      <c r="C54" s="70"/>
      <c r="D54" s="70" t="str">
        <f>$D$14</f>
        <v>year 2021</v>
      </c>
      <c r="E54" s="273">
        <v>0</v>
      </c>
      <c r="F54" s="137">
        <v>0</v>
      </c>
      <c r="G54" s="137">
        <v>0</v>
      </c>
      <c r="H54" s="140">
        <v>0</v>
      </c>
      <c r="I54" s="137">
        <v>0</v>
      </c>
      <c r="J54" s="274">
        <v>0</v>
      </c>
    </row>
    <row r="55" spans="2:10" ht="0" hidden="1" customHeight="1" x14ac:dyDescent="0.2">
      <c r="B55" s="162" t="s">
        <v>126</v>
      </c>
      <c r="C55" s="94" t="s">
        <v>127</v>
      </c>
      <c r="D55" s="95" t="str">
        <f>$D$13</f>
        <v>year 2022</v>
      </c>
      <c r="E55" s="271">
        <v>0</v>
      </c>
      <c r="F55" s="96">
        <v>0</v>
      </c>
      <c r="G55" s="96">
        <v>0</v>
      </c>
      <c r="H55" s="134">
        <v>0</v>
      </c>
      <c r="I55" s="96">
        <v>0</v>
      </c>
      <c r="J55" s="272">
        <v>0</v>
      </c>
    </row>
    <row r="56" spans="2:10" ht="0" hidden="1" customHeight="1" x14ac:dyDescent="0.2">
      <c r="B56" s="162"/>
      <c r="C56" s="70"/>
      <c r="D56" s="70" t="str">
        <f>$D$14</f>
        <v>year 2021</v>
      </c>
      <c r="E56" s="273">
        <v>0</v>
      </c>
      <c r="F56" s="137">
        <v>0</v>
      </c>
      <c r="G56" s="137">
        <v>0</v>
      </c>
      <c r="H56" s="140">
        <v>0</v>
      </c>
      <c r="I56" s="137">
        <v>0</v>
      </c>
      <c r="J56" s="274">
        <v>0</v>
      </c>
    </row>
    <row r="57" spans="2:10" ht="0" hidden="1" customHeight="1" x14ac:dyDescent="0.2">
      <c r="B57" s="162" t="s">
        <v>128</v>
      </c>
      <c r="C57" s="94" t="s">
        <v>129</v>
      </c>
      <c r="D57" s="95" t="str">
        <f>$D$13</f>
        <v>year 2022</v>
      </c>
      <c r="E57" s="271">
        <v>0</v>
      </c>
      <c r="F57" s="96">
        <v>0</v>
      </c>
      <c r="G57" s="96">
        <v>0</v>
      </c>
      <c r="H57" s="134">
        <v>0</v>
      </c>
      <c r="I57" s="96">
        <v>0</v>
      </c>
      <c r="J57" s="272">
        <v>0</v>
      </c>
    </row>
    <row r="58" spans="2:10" ht="0" hidden="1" customHeight="1" x14ac:dyDescent="0.2">
      <c r="B58" s="162"/>
      <c r="C58" s="70"/>
      <c r="D58" s="70" t="str">
        <f>$D$14</f>
        <v>year 2021</v>
      </c>
      <c r="E58" s="273">
        <v>0</v>
      </c>
      <c r="F58" s="137">
        <v>0</v>
      </c>
      <c r="G58" s="137">
        <v>0</v>
      </c>
      <c r="H58" s="140">
        <v>0</v>
      </c>
      <c r="I58" s="137">
        <v>0</v>
      </c>
      <c r="J58" s="274">
        <v>0</v>
      </c>
    </row>
    <row r="59" spans="2:10" ht="0" hidden="1" customHeight="1" x14ac:dyDescent="0.2">
      <c r="B59" s="162" t="s">
        <v>130</v>
      </c>
      <c r="C59" s="94" t="s">
        <v>131</v>
      </c>
      <c r="D59" s="95" t="str">
        <f>$D$13</f>
        <v>year 2022</v>
      </c>
      <c r="E59" s="271">
        <v>0</v>
      </c>
      <c r="F59" s="96">
        <v>0</v>
      </c>
      <c r="G59" s="96">
        <v>0</v>
      </c>
      <c r="H59" s="134">
        <v>0</v>
      </c>
      <c r="I59" s="96">
        <v>0</v>
      </c>
      <c r="J59" s="272">
        <v>0</v>
      </c>
    </row>
    <row r="60" spans="2:10" ht="0" hidden="1" customHeight="1" x14ac:dyDescent="0.2">
      <c r="B60" s="162"/>
      <c r="C60" s="70"/>
      <c r="D60" s="70" t="str">
        <f>$D$14</f>
        <v>year 2021</v>
      </c>
      <c r="E60" s="273">
        <v>0</v>
      </c>
      <c r="F60" s="137">
        <v>0</v>
      </c>
      <c r="G60" s="137">
        <v>0</v>
      </c>
      <c r="H60" s="140">
        <v>0</v>
      </c>
      <c r="I60" s="137">
        <v>0</v>
      </c>
      <c r="J60" s="274">
        <v>0</v>
      </c>
    </row>
    <row r="61" spans="2:10" ht="0" hidden="1" customHeight="1" x14ac:dyDescent="0.2">
      <c r="B61" s="162" t="s">
        <v>132</v>
      </c>
      <c r="C61" s="94" t="s">
        <v>133</v>
      </c>
      <c r="D61" s="95" t="str">
        <f>$D$13</f>
        <v>year 2022</v>
      </c>
      <c r="E61" s="271">
        <v>0</v>
      </c>
      <c r="F61" s="96">
        <v>0</v>
      </c>
      <c r="G61" s="96">
        <v>0</v>
      </c>
      <c r="H61" s="134">
        <v>0</v>
      </c>
      <c r="I61" s="96">
        <v>0</v>
      </c>
      <c r="J61" s="272">
        <v>0</v>
      </c>
    </row>
    <row r="62" spans="2:10" ht="0" hidden="1" customHeight="1" x14ac:dyDescent="0.2">
      <c r="B62" s="162"/>
      <c r="C62" s="70"/>
      <c r="D62" s="70" t="str">
        <f>$D$14</f>
        <v>year 2021</v>
      </c>
      <c r="E62" s="273">
        <v>0</v>
      </c>
      <c r="F62" s="137">
        <v>0</v>
      </c>
      <c r="G62" s="137">
        <v>0</v>
      </c>
      <c r="H62" s="140">
        <v>0</v>
      </c>
      <c r="I62" s="137">
        <v>0</v>
      </c>
      <c r="J62" s="274">
        <v>0</v>
      </c>
    </row>
    <row r="63" spans="2:10" ht="0" hidden="1" customHeight="1" x14ac:dyDescent="0.2">
      <c r="B63" s="162" t="s">
        <v>134</v>
      </c>
      <c r="C63" s="94" t="s">
        <v>135</v>
      </c>
      <c r="D63" s="95" t="str">
        <f>$D$13</f>
        <v>year 2022</v>
      </c>
      <c r="E63" s="271">
        <v>0</v>
      </c>
      <c r="F63" s="96">
        <v>0</v>
      </c>
      <c r="G63" s="96">
        <v>0</v>
      </c>
      <c r="H63" s="134">
        <v>0</v>
      </c>
      <c r="I63" s="96">
        <v>0</v>
      </c>
      <c r="J63" s="272">
        <v>0</v>
      </c>
    </row>
    <row r="64" spans="2:10" ht="0" hidden="1" customHeight="1" x14ac:dyDescent="0.2">
      <c r="B64" s="162"/>
      <c r="C64" s="70"/>
      <c r="D64" s="70" t="str">
        <f>$D$14</f>
        <v>year 2021</v>
      </c>
      <c r="E64" s="273">
        <v>0</v>
      </c>
      <c r="F64" s="137">
        <v>0</v>
      </c>
      <c r="G64" s="137">
        <v>0</v>
      </c>
      <c r="H64" s="140">
        <v>0</v>
      </c>
      <c r="I64" s="137">
        <v>0</v>
      </c>
      <c r="J64" s="274">
        <v>0</v>
      </c>
    </row>
    <row r="65" spans="2:10" ht="0" hidden="1" customHeight="1" x14ac:dyDescent="0.2">
      <c r="B65" s="162" t="s">
        <v>136</v>
      </c>
      <c r="C65" s="94" t="s">
        <v>137</v>
      </c>
      <c r="D65" s="95" t="str">
        <f>$D$13</f>
        <v>year 2022</v>
      </c>
      <c r="E65" s="271">
        <v>0</v>
      </c>
      <c r="F65" s="96">
        <v>0</v>
      </c>
      <c r="G65" s="96">
        <v>0</v>
      </c>
      <c r="H65" s="134">
        <v>0</v>
      </c>
      <c r="I65" s="96">
        <v>0</v>
      </c>
      <c r="J65" s="272">
        <v>0</v>
      </c>
    </row>
    <row r="66" spans="2:10" ht="0" hidden="1" customHeight="1" x14ac:dyDescent="0.2">
      <c r="B66" s="162"/>
      <c r="C66" s="70"/>
      <c r="D66" s="70" t="str">
        <f>$D$14</f>
        <v>year 2021</v>
      </c>
      <c r="E66" s="273">
        <v>0</v>
      </c>
      <c r="F66" s="137">
        <v>0</v>
      </c>
      <c r="G66" s="137">
        <v>0</v>
      </c>
      <c r="H66" s="140">
        <v>0</v>
      </c>
      <c r="I66" s="137">
        <v>0</v>
      </c>
      <c r="J66" s="274">
        <v>0</v>
      </c>
    </row>
    <row r="67" spans="2:10" ht="0" hidden="1" customHeight="1" x14ac:dyDescent="0.2">
      <c r="B67" s="162" t="s">
        <v>138</v>
      </c>
      <c r="C67" s="94" t="s">
        <v>139</v>
      </c>
      <c r="D67" s="95" t="str">
        <f>$D$13</f>
        <v>year 2022</v>
      </c>
      <c r="E67" s="271">
        <v>0</v>
      </c>
      <c r="F67" s="96">
        <v>0</v>
      </c>
      <c r="G67" s="96">
        <v>0</v>
      </c>
      <c r="H67" s="134">
        <v>0</v>
      </c>
      <c r="I67" s="96">
        <v>0</v>
      </c>
      <c r="J67" s="272">
        <v>0</v>
      </c>
    </row>
    <row r="68" spans="2:10" ht="0" hidden="1" customHeight="1" x14ac:dyDescent="0.2">
      <c r="B68" s="162"/>
      <c r="C68" s="70"/>
      <c r="D68" s="70" t="str">
        <f>$D$14</f>
        <v>year 2021</v>
      </c>
      <c r="E68" s="273">
        <v>0</v>
      </c>
      <c r="F68" s="137">
        <v>0</v>
      </c>
      <c r="G68" s="137">
        <v>0</v>
      </c>
      <c r="H68" s="140">
        <v>0</v>
      </c>
      <c r="I68" s="137">
        <v>0</v>
      </c>
      <c r="J68" s="274">
        <v>0</v>
      </c>
    </row>
    <row r="69" spans="2:10" ht="0" hidden="1" customHeight="1" x14ac:dyDescent="0.2">
      <c r="B69" s="162" t="s">
        <v>140</v>
      </c>
      <c r="C69" s="94" t="s">
        <v>141</v>
      </c>
      <c r="D69" s="95" t="str">
        <f>$D$13</f>
        <v>year 2022</v>
      </c>
      <c r="E69" s="271">
        <v>0</v>
      </c>
      <c r="F69" s="96">
        <v>0</v>
      </c>
      <c r="G69" s="96">
        <v>0</v>
      </c>
      <c r="H69" s="134">
        <v>0</v>
      </c>
      <c r="I69" s="96">
        <v>0</v>
      </c>
      <c r="J69" s="272">
        <v>0</v>
      </c>
    </row>
    <row r="70" spans="2:10" ht="0" hidden="1" customHeight="1" x14ac:dyDescent="0.2">
      <c r="B70" s="162"/>
      <c r="C70" s="70"/>
      <c r="D70" s="70" t="str">
        <f>$D$14</f>
        <v>year 2021</v>
      </c>
      <c r="E70" s="273">
        <v>0</v>
      </c>
      <c r="F70" s="137">
        <v>0</v>
      </c>
      <c r="G70" s="137">
        <v>0</v>
      </c>
      <c r="H70" s="140">
        <v>0</v>
      </c>
      <c r="I70" s="137">
        <v>0</v>
      </c>
      <c r="J70" s="274">
        <v>0</v>
      </c>
    </row>
    <row r="71" spans="2:10" ht="0" hidden="1" customHeight="1" x14ac:dyDescent="0.2">
      <c r="B71" s="162" t="s">
        <v>142</v>
      </c>
      <c r="C71" s="94" t="s">
        <v>143</v>
      </c>
      <c r="D71" s="95" t="str">
        <f>$D$13</f>
        <v>year 2022</v>
      </c>
      <c r="E71" s="271">
        <v>0</v>
      </c>
      <c r="F71" s="96">
        <v>0</v>
      </c>
      <c r="G71" s="96">
        <v>0</v>
      </c>
      <c r="H71" s="134">
        <v>0</v>
      </c>
      <c r="I71" s="96">
        <v>0</v>
      </c>
      <c r="J71" s="272">
        <v>0</v>
      </c>
    </row>
    <row r="72" spans="2:10" ht="0" hidden="1" customHeight="1" x14ac:dyDescent="0.2">
      <c r="B72" s="162"/>
      <c r="C72" s="70"/>
      <c r="D72" s="70" t="str">
        <f>$D$14</f>
        <v>year 2021</v>
      </c>
      <c r="E72" s="273">
        <v>0</v>
      </c>
      <c r="F72" s="137">
        <v>0</v>
      </c>
      <c r="G72" s="137">
        <v>0</v>
      </c>
      <c r="H72" s="140">
        <v>0</v>
      </c>
      <c r="I72" s="137">
        <v>0</v>
      </c>
      <c r="J72" s="274">
        <v>0</v>
      </c>
    </row>
    <row r="73" spans="2:10" ht="0" hidden="1" customHeight="1" x14ac:dyDescent="0.2">
      <c r="B73" s="162" t="s">
        <v>144</v>
      </c>
      <c r="C73" s="94" t="s">
        <v>145</v>
      </c>
      <c r="D73" s="95" t="str">
        <f>$D$13</f>
        <v>year 2022</v>
      </c>
      <c r="E73" s="271">
        <v>0</v>
      </c>
      <c r="F73" s="96">
        <v>0</v>
      </c>
      <c r="G73" s="96">
        <v>0</v>
      </c>
      <c r="H73" s="134">
        <v>0</v>
      </c>
      <c r="I73" s="96">
        <v>0</v>
      </c>
      <c r="J73" s="272">
        <v>0</v>
      </c>
    </row>
    <row r="74" spans="2:10" ht="0" hidden="1" customHeight="1" x14ac:dyDescent="0.2">
      <c r="B74" s="162"/>
      <c r="C74" s="70"/>
      <c r="D74" s="70" t="str">
        <f>$D$14</f>
        <v>year 2021</v>
      </c>
      <c r="E74" s="273">
        <v>0</v>
      </c>
      <c r="F74" s="137">
        <v>0</v>
      </c>
      <c r="G74" s="137">
        <v>0</v>
      </c>
      <c r="H74" s="140">
        <v>0</v>
      </c>
      <c r="I74" s="137">
        <v>0</v>
      </c>
      <c r="J74" s="274">
        <v>0</v>
      </c>
    </row>
    <row r="75" spans="2:10" ht="0" hidden="1" customHeight="1" x14ac:dyDescent="0.2">
      <c r="B75" s="162" t="s">
        <v>146</v>
      </c>
      <c r="C75" s="94" t="s">
        <v>147</v>
      </c>
      <c r="D75" s="95" t="str">
        <f>$D$13</f>
        <v>year 2022</v>
      </c>
      <c r="E75" s="271">
        <v>0</v>
      </c>
      <c r="F75" s="96">
        <v>0</v>
      </c>
      <c r="G75" s="96">
        <v>0</v>
      </c>
      <c r="H75" s="134">
        <v>0</v>
      </c>
      <c r="I75" s="96">
        <v>0</v>
      </c>
      <c r="J75" s="272">
        <v>0</v>
      </c>
    </row>
    <row r="76" spans="2:10" ht="0" hidden="1" customHeight="1" x14ac:dyDescent="0.2">
      <c r="B76" s="162"/>
      <c r="C76" s="70"/>
      <c r="D76" s="70" t="str">
        <f>$D$14</f>
        <v>year 2021</v>
      </c>
      <c r="E76" s="273">
        <v>0</v>
      </c>
      <c r="F76" s="137">
        <v>0</v>
      </c>
      <c r="G76" s="137">
        <v>0</v>
      </c>
      <c r="H76" s="140">
        <v>0</v>
      </c>
      <c r="I76" s="137">
        <v>0</v>
      </c>
      <c r="J76" s="274">
        <v>0</v>
      </c>
    </row>
    <row r="77" spans="2:10" ht="0" hidden="1" customHeight="1" x14ac:dyDescent="0.2">
      <c r="B77" s="162" t="s">
        <v>148</v>
      </c>
      <c r="C77" s="94" t="s">
        <v>149</v>
      </c>
      <c r="D77" s="95" t="str">
        <f>$D$13</f>
        <v>year 2022</v>
      </c>
      <c r="E77" s="271">
        <v>0</v>
      </c>
      <c r="F77" s="96">
        <v>0</v>
      </c>
      <c r="G77" s="96">
        <v>0</v>
      </c>
      <c r="H77" s="134">
        <v>0</v>
      </c>
      <c r="I77" s="96">
        <v>0</v>
      </c>
      <c r="J77" s="272">
        <v>0</v>
      </c>
    </row>
    <row r="78" spans="2:10" ht="0" hidden="1" customHeight="1" x14ac:dyDescent="0.2">
      <c r="B78" s="162"/>
      <c r="C78" s="70"/>
      <c r="D78" s="70" t="str">
        <f>$D$14</f>
        <v>year 2021</v>
      </c>
      <c r="E78" s="273">
        <v>0</v>
      </c>
      <c r="F78" s="137">
        <v>0</v>
      </c>
      <c r="G78" s="137">
        <v>0</v>
      </c>
      <c r="H78" s="140">
        <v>0</v>
      </c>
      <c r="I78" s="137">
        <v>0</v>
      </c>
      <c r="J78" s="274">
        <v>0</v>
      </c>
    </row>
    <row r="79" spans="2:10" ht="0" hidden="1" customHeight="1" x14ac:dyDescent="0.2">
      <c r="B79" s="162" t="s">
        <v>150</v>
      </c>
      <c r="C79" s="94" t="s">
        <v>151</v>
      </c>
      <c r="D79" s="95" t="str">
        <f>$D$13</f>
        <v>year 2022</v>
      </c>
      <c r="E79" s="271">
        <v>0</v>
      </c>
      <c r="F79" s="96">
        <v>0</v>
      </c>
      <c r="G79" s="96">
        <v>0</v>
      </c>
      <c r="H79" s="134">
        <v>0</v>
      </c>
      <c r="I79" s="96">
        <v>0</v>
      </c>
      <c r="J79" s="272">
        <v>0</v>
      </c>
    </row>
    <row r="80" spans="2:10" ht="0" hidden="1" customHeight="1" x14ac:dyDescent="0.2">
      <c r="B80" s="162"/>
      <c r="C80" s="70"/>
      <c r="D80" s="70" t="str">
        <f>$D$14</f>
        <v>year 2021</v>
      </c>
      <c r="E80" s="273">
        <v>0</v>
      </c>
      <c r="F80" s="137">
        <v>0</v>
      </c>
      <c r="G80" s="137">
        <v>0</v>
      </c>
      <c r="H80" s="140">
        <v>0</v>
      </c>
      <c r="I80" s="137">
        <v>0</v>
      </c>
      <c r="J80" s="274">
        <v>0</v>
      </c>
    </row>
    <row r="81" spans="2:10" ht="0" hidden="1" customHeight="1" x14ac:dyDescent="0.2">
      <c r="B81" s="162" t="s">
        <v>152</v>
      </c>
      <c r="C81" s="94" t="s">
        <v>153</v>
      </c>
      <c r="D81" s="95" t="str">
        <f>$D$13</f>
        <v>year 2022</v>
      </c>
      <c r="E81" s="271">
        <v>0</v>
      </c>
      <c r="F81" s="96">
        <v>0</v>
      </c>
      <c r="G81" s="96">
        <v>0</v>
      </c>
      <c r="H81" s="134">
        <v>0</v>
      </c>
      <c r="I81" s="96">
        <v>0</v>
      </c>
      <c r="J81" s="272">
        <v>0</v>
      </c>
    </row>
    <row r="82" spans="2:10" ht="0" hidden="1" customHeight="1" x14ac:dyDescent="0.2">
      <c r="B82" s="162"/>
      <c r="C82" s="70"/>
      <c r="D82" s="70" t="str">
        <f>$D$14</f>
        <v>year 2021</v>
      </c>
      <c r="E82" s="273">
        <v>0</v>
      </c>
      <c r="F82" s="137">
        <v>0</v>
      </c>
      <c r="G82" s="137">
        <v>0</v>
      </c>
      <c r="H82" s="140">
        <v>0</v>
      </c>
      <c r="I82" s="137">
        <v>0</v>
      </c>
      <c r="J82" s="274">
        <v>0</v>
      </c>
    </row>
    <row r="83" spans="2:10" ht="0" hidden="1" customHeight="1" x14ac:dyDescent="0.2">
      <c r="B83" s="162" t="s">
        <v>154</v>
      </c>
      <c r="C83" s="94" t="s">
        <v>155</v>
      </c>
      <c r="D83" s="95" t="str">
        <f>$D$13</f>
        <v>year 2022</v>
      </c>
      <c r="E83" s="271">
        <v>0</v>
      </c>
      <c r="F83" s="96">
        <v>0</v>
      </c>
      <c r="G83" s="96">
        <v>0</v>
      </c>
      <c r="H83" s="134">
        <v>0</v>
      </c>
      <c r="I83" s="96">
        <v>0</v>
      </c>
      <c r="J83" s="272">
        <v>0</v>
      </c>
    </row>
    <row r="84" spans="2:10" ht="0" hidden="1" customHeight="1" x14ac:dyDescent="0.2">
      <c r="B84" s="162"/>
      <c r="C84" s="70"/>
      <c r="D84" s="70" t="str">
        <f>$D$14</f>
        <v>year 2021</v>
      </c>
      <c r="E84" s="273">
        <v>0</v>
      </c>
      <c r="F84" s="137">
        <v>0</v>
      </c>
      <c r="G84" s="137">
        <v>0</v>
      </c>
      <c r="H84" s="140">
        <v>0</v>
      </c>
      <c r="I84" s="137">
        <v>0</v>
      </c>
      <c r="J84" s="274">
        <v>0</v>
      </c>
    </row>
    <row r="85" spans="2:10" ht="0" hidden="1" customHeight="1" x14ac:dyDescent="0.2">
      <c r="B85" s="162" t="s">
        <v>156</v>
      </c>
      <c r="C85" s="94" t="s">
        <v>157</v>
      </c>
      <c r="D85" s="95" t="str">
        <f>$D$13</f>
        <v>year 2022</v>
      </c>
      <c r="E85" s="271">
        <v>0</v>
      </c>
      <c r="F85" s="96">
        <v>0</v>
      </c>
      <c r="G85" s="96">
        <v>0</v>
      </c>
      <c r="H85" s="134">
        <v>0</v>
      </c>
      <c r="I85" s="96">
        <v>0</v>
      </c>
      <c r="J85" s="272">
        <v>0</v>
      </c>
    </row>
    <row r="86" spans="2:10" ht="0" hidden="1" customHeight="1" x14ac:dyDescent="0.2">
      <c r="B86" s="162"/>
      <c r="C86" s="70"/>
      <c r="D86" s="70" t="str">
        <f>$D$14</f>
        <v>year 2021</v>
      </c>
      <c r="E86" s="273">
        <v>0</v>
      </c>
      <c r="F86" s="137">
        <v>0</v>
      </c>
      <c r="G86" s="137">
        <v>0</v>
      </c>
      <c r="H86" s="140">
        <v>0</v>
      </c>
      <c r="I86" s="137">
        <v>0</v>
      </c>
      <c r="J86" s="274">
        <v>0</v>
      </c>
    </row>
    <row r="87" spans="2:10" ht="0" hidden="1" customHeight="1" x14ac:dyDescent="0.2">
      <c r="B87" s="162" t="s">
        <v>158</v>
      </c>
      <c r="C87" s="94" t="s">
        <v>159</v>
      </c>
      <c r="D87" s="95" t="str">
        <f>$D$13</f>
        <v>year 2022</v>
      </c>
      <c r="E87" s="271">
        <v>0</v>
      </c>
      <c r="F87" s="96">
        <v>0</v>
      </c>
      <c r="G87" s="96">
        <v>0</v>
      </c>
      <c r="H87" s="134">
        <v>0</v>
      </c>
      <c r="I87" s="96">
        <v>0</v>
      </c>
      <c r="J87" s="272">
        <v>0</v>
      </c>
    </row>
    <row r="88" spans="2:10" ht="0" hidden="1" customHeight="1" x14ac:dyDescent="0.2">
      <c r="B88" s="162"/>
      <c r="C88" s="70"/>
      <c r="D88" s="70" t="str">
        <f>$D$14</f>
        <v>year 2021</v>
      </c>
      <c r="E88" s="273">
        <v>0</v>
      </c>
      <c r="F88" s="137">
        <v>0</v>
      </c>
      <c r="G88" s="137">
        <v>0</v>
      </c>
      <c r="H88" s="140">
        <v>0</v>
      </c>
      <c r="I88" s="137">
        <v>0</v>
      </c>
      <c r="J88" s="274">
        <v>0</v>
      </c>
    </row>
    <row r="89" spans="2:10" ht="0" hidden="1" customHeight="1" x14ac:dyDescent="0.2">
      <c r="B89" s="162" t="s">
        <v>160</v>
      </c>
      <c r="C89" s="94" t="s">
        <v>161</v>
      </c>
      <c r="D89" s="95" t="str">
        <f>$D$13</f>
        <v>year 2022</v>
      </c>
      <c r="E89" s="271">
        <v>0</v>
      </c>
      <c r="F89" s="96">
        <v>0</v>
      </c>
      <c r="G89" s="96">
        <v>0</v>
      </c>
      <c r="H89" s="134">
        <v>0</v>
      </c>
      <c r="I89" s="96">
        <v>0</v>
      </c>
      <c r="J89" s="272">
        <v>0</v>
      </c>
    </row>
    <row r="90" spans="2:10" ht="0" hidden="1" customHeight="1" x14ac:dyDescent="0.2">
      <c r="B90" s="164"/>
      <c r="C90" s="165"/>
      <c r="D90" s="165" t="str">
        <f>$D$14</f>
        <v>year 2021</v>
      </c>
      <c r="E90" s="275">
        <v>0</v>
      </c>
      <c r="F90" s="276">
        <v>0</v>
      </c>
      <c r="G90" s="276">
        <v>0</v>
      </c>
      <c r="H90" s="277">
        <v>0</v>
      </c>
      <c r="I90" s="276">
        <v>0</v>
      </c>
      <c r="J90" s="278">
        <v>0</v>
      </c>
    </row>
    <row r="91" spans="2:10" ht="20.100000000000001" customHeight="1" x14ac:dyDescent="0.2">
      <c r="C91" s="166" t="str">
        <f>IF(INT(AktJahrMonat)&gt;201503,"","Hinweis: Die detaillierten Weiteren Deckungswerte werden erst ab Q2 2014 erfasst; für die vorausgehenden Quartale liegen bislang keine geeigneten Daten vor.")</f>
        <v/>
      </c>
      <c r="D91" s="395"/>
    </row>
    <row r="92" spans="2:10" ht="6" customHeight="1" x14ac:dyDescent="0.2"/>
    <row r="93" spans="2:10" x14ac:dyDescent="0.2">
      <c r="C93" s="36" t="s">
        <v>553</v>
      </c>
    </row>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150</vt:i4>
      </vt:variant>
    </vt:vector>
  </HeadingPairs>
  <TitlesOfParts>
    <vt:vector size="165" baseType="lpstr">
      <vt:lpstr>StTai</vt:lpstr>
      <vt:lpstr>StTal</vt:lpstr>
      <vt:lpstr>StTag</vt:lpstr>
      <vt:lpstr>StTdh</vt:lpstr>
      <vt:lpstr>StTdo</vt:lpstr>
      <vt:lpstr>StTdoR</vt:lpstr>
      <vt:lpstr>StTds</vt:lpstr>
      <vt:lpstr>StTdf</vt:lpstr>
      <vt:lpstr>StTwh</vt:lpstr>
      <vt:lpstr>StTwo</vt:lpstr>
      <vt:lpstr>StTws</vt:lpstr>
      <vt:lpstr>StTwf</vt:lpstr>
      <vt:lpstr>StTk</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StTk!Druckbereich</vt:lpstr>
      <vt:lpstr>StTwf!Druckbereich</vt:lpstr>
      <vt:lpstr>StTwh!Druckbereich</vt:lpstr>
      <vt:lpstr>StTwo!Druckbereich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StTk!TkBerFlu</vt:lpstr>
      <vt:lpstr>StTk!TkBerHyp</vt:lpstr>
      <vt:lpstr>StTk!TkBerOef</vt:lpstr>
      <vt:lpstr>StTk!TkBerSch</vt:lpstr>
      <vt:lpstr>StTk!TkFussnote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2023-02-13T15:07:40Z</dcterms:modified>
  <dc:language>en-US</dc:language>
</cp:coreProperties>
</file>